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vedecsa-my.sharepoint.com/personal/info_asvedec_be/Documents/Expertise/ACP Alliés 314/Doc syndic/"/>
    </mc:Choice>
  </mc:AlternateContent>
  <xr:revisionPtr revIDLastSave="1" documentId="13_ncr:1_{D157EFAB-FE17-4DFE-83B8-F42D8F033820}" xr6:coauthVersionLast="47" xr6:coauthVersionMax="47" xr10:uidLastSave="{B6B3EC4F-766E-8542-9950-D3C0DE3ADA2F}"/>
  <bookViews>
    <workbookView xWindow="1300" yWindow="500" windowWidth="33560" windowHeight="18800" xr2:uid="{591DF2CC-F82C-4B0F-A16D-8F8EDDBA035C}"/>
  </bookViews>
  <sheets>
    <sheet name="Répartitions" sheetId="10" r:id="rId1"/>
    <sheet name="Récapitulatif A" sheetId="7" r:id="rId2"/>
    <sheet name="Récapitulatif B" sheetId="9" r:id="rId3"/>
    <sheet name="Résumé des poste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0" l="1"/>
  <c r="J13" i="10"/>
  <c r="I13" i="10"/>
  <c r="H13" i="10"/>
  <c r="F13" i="10"/>
  <c r="G13" i="10"/>
  <c r="F18" i="8"/>
  <c r="G18" i="8"/>
  <c r="G6" i="8"/>
  <c r="G7" i="8"/>
  <c r="G8" i="8"/>
  <c r="G9" i="8"/>
  <c r="G5" i="8"/>
  <c r="E18" i="8"/>
  <c r="L89" i="9"/>
  <c r="L90" i="9" s="1"/>
  <c r="L91" i="9" s="1"/>
  <c r="L92" i="9" s="1"/>
  <c r="L93" i="9" s="1"/>
  <c r="K103" i="9"/>
  <c r="E103" i="9" l="1"/>
  <c r="F89" i="9"/>
  <c r="K61" i="9"/>
  <c r="L47" i="9"/>
  <c r="L28" i="9"/>
  <c r="L29" i="9" s="1"/>
  <c r="L30" i="9" s="1"/>
  <c r="L31" i="9" s="1"/>
  <c r="L32" i="9" s="1"/>
  <c r="L33" i="9" s="1"/>
  <c r="L34" i="9" s="1"/>
  <c r="L35" i="9" s="1"/>
  <c r="L36" i="9" s="1"/>
  <c r="E113" i="7" l="1"/>
  <c r="F101" i="7"/>
  <c r="N11" i="10" l="1"/>
  <c r="M25" i="10"/>
  <c r="M26" i="10" s="1"/>
  <c r="C18" i="8"/>
  <c r="F34" i="10" l="1"/>
  <c r="F35" i="10"/>
  <c r="F36" i="10"/>
  <c r="F37" i="10"/>
  <c r="F33" i="10"/>
  <c r="C46" i="10"/>
  <c r="E46" i="10"/>
  <c r="L25" i="10"/>
  <c r="L26" i="10" s="1"/>
  <c r="F46" i="10" l="1"/>
  <c r="H14" i="10" l="1"/>
  <c r="H15" i="10"/>
  <c r="H16" i="10"/>
  <c r="H17" i="10"/>
  <c r="M37" i="8"/>
  <c r="N13" i="10"/>
  <c r="C25" i="10"/>
  <c r="K17" i="10"/>
  <c r="J17" i="10"/>
  <c r="I17" i="10"/>
  <c r="G17" i="10"/>
  <c r="F17" i="10"/>
  <c r="K16" i="10"/>
  <c r="J16" i="10"/>
  <c r="I16" i="10"/>
  <c r="G16" i="10"/>
  <c r="F16" i="10"/>
  <c r="K15" i="10"/>
  <c r="J15" i="10"/>
  <c r="I15" i="10"/>
  <c r="G15" i="10"/>
  <c r="F15" i="10"/>
  <c r="K14" i="10"/>
  <c r="J14" i="10"/>
  <c r="I14" i="10"/>
  <c r="G14" i="10"/>
  <c r="F14" i="10"/>
  <c r="N14" i="10" l="1"/>
  <c r="N15" i="10"/>
  <c r="N17" i="10"/>
  <c r="N16" i="10"/>
  <c r="H25" i="10"/>
  <c r="H26" i="10" s="1"/>
  <c r="J25" i="10"/>
  <c r="J26" i="10" s="1"/>
  <c r="K25" i="10"/>
  <c r="K26" i="10" s="1"/>
  <c r="F25" i="10"/>
  <c r="F26" i="10" s="1"/>
  <c r="G25" i="10"/>
  <c r="G26" i="10" s="1"/>
  <c r="I25" i="10"/>
  <c r="I26" i="10" s="1"/>
  <c r="N26" i="10" l="1"/>
  <c r="E61" i="9" l="1"/>
  <c r="F47" i="9"/>
  <c r="F48" i="9" s="1"/>
  <c r="F49" i="9" s="1"/>
  <c r="F50" i="9" s="1"/>
  <c r="F70" i="9"/>
  <c r="F71" i="9" s="1"/>
  <c r="F72" i="9" s="1"/>
  <c r="F73" i="9" s="1"/>
  <c r="F74" i="9" s="1"/>
  <c r="F75" i="9" s="1"/>
  <c r="E84" i="9"/>
  <c r="K41" i="9"/>
  <c r="K84" i="9"/>
  <c r="L70" i="9"/>
  <c r="L71" i="9" s="1"/>
  <c r="L72" i="9" s="1"/>
  <c r="E41" i="9"/>
  <c r="F27" i="9"/>
  <c r="F28" i="9" s="1"/>
  <c r="F29" i="9" s="1"/>
  <c r="F30" i="9" s="1"/>
  <c r="F31" i="9" s="1"/>
  <c r="F32" i="9" s="1"/>
  <c r="K21" i="9"/>
  <c r="L7" i="9"/>
  <c r="F7" i="9" l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E21" i="9"/>
  <c r="L98" i="7"/>
  <c r="F64" i="7" l="1"/>
  <c r="F65" i="7" s="1"/>
  <c r="M30" i="7"/>
  <c r="M31" i="7" s="1"/>
  <c r="M32" i="7" s="1"/>
  <c r="M33" i="7" s="1"/>
  <c r="M34" i="7" s="1"/>
  <c r="F46" i="7"/>
  <c r="F28" i="7"/>
  <c r="L21" i="7" l="1"/>
  <c r="M7" i="7" l="1"/>
  <c r="M8" i="7" s="1"/>
  <c r="M9" i="7" s="1"/>
  <c r="M10" i="7" s="1"/>
  <c r="M11" i="7" l="1"/>
  <c r="M12" i="7" s="1"/>
  <c r="M13" i="7" s="1"/>
  <c r="M14" i="7" s="1"/>
  <c r="M15" i="7" s="1"/>
  <c r="M16" i="7" s="1"/>
  <c r="M17" i="7" s="1"/>
  <c r="M18" i="7" s="1"/>
  <c r="M66" i="7" l="1"/>
  <c r="M48" i="7"/>
  <c r="F83" i="7"/>
  <c r="F84" i="7" s="1"/>
  <c r="F85" i="7" s="1"/>
  <c r="F86" i="7" s="1"/>
  <c r="F87" i="7" s="1"/>
  <c r="F7" i="7" l="1"/>
  <c r="L18" i="8" l="1"/>
  <c r="C34" i="8"/>
  <c r="N24" i="8"/>
  <c r="N25" i="8" s="1"/>
  <c r="N26" i="8" s="1"/>
  <c r="N27" i="8" s="1"/>
  <c r="L78" i="7" l="1"/>
  <c r="L60" i="7"/>
  <c r="M49" i="7"/>
  <c r="M50" i="7" s="1"/>
  <c r="M51" i="7" s="1"/>
  <c r="M52" i="7" s="1"/>
  <c r="M53" i="7" s="1"/>
  <c r="M54" i="7" s="1"/>
  <c r="M55" i="7" s="1"/>
  <c r="M56" i="7" s="1"/>
  <c r="L42" i="7"/>
  <c r="E95" i="7"/>
  <c r="E77" i="7" l="1"/>
  <c r="E58" i="7"/>
  <c r="F47" i="7"/>
  <c r="F48" i="7" s="1"/>
  <c r="F49" i="7" s="1"/>
  <c r="E40" i="7"/>
  <c r="F29" i="7"/>
  <c r="F30" i="7" s="1"/>
  <c r="F31" i="7" s="1"/>
  <c r="F32" i="7" s="1"/>
  <c r="F33" i="7" s="1"/>
  <c r="F34" i="7" s="1"/>
  <c r="F35" i="7" s="1"/>
  <c r="F36" i="7" s="1"/>
  <c r="F37" i="7" s="1"/>
  <c r="E21" i="7"/>
  <c r="F8" i="7"/>
  <c r="F9" i="7" s="1"/>
  <c r="F10" i="7" s="1"/>
  <c r="F11" i="7" s="1"/>
  <c r="F12" i="7" s="1"/>
  <c r="F13" i="7" s="1"/>
  <c r="F14" i="7" s="1"/>
  <c r="F15" i="7" s="1"/>
  <c r="F16" i="7" s="1"/>
  <c r="F17" i="7" s="1"/>
  <c r="F18" i="7" s="1"/>
</calcChain>
</file>

<file path=xl/sharedStrings.xml><?xml version="1.0" encoding="utf-8"?>
<sst xmlns="http://schemas.openxmlformats.org/spreadsheetml/2006/main" count="359" uniqueCount="106">
  <si>
    <t>TOTAL</t>
  </si>
  <si>
    <t>Charge mensuel</t>
  </si>
  <si>
    <t>Engie/Electrabel</t>
  </si>
  <si>
    <t>Elect commun</t>
  </si>
  <si>
    <t xml:space="preserve">Par mois </t>
  </si>
  <si>
    <t>Total</t>
  </si>
  <si>
    <t>Total sur l'exercice</t>
  </si>
  <si>
    <t>Engie</t>
  </si>
  <si>
    <t>POSTE</t>
  </si>
  <si>
    <t xml:space="preserve">TOTAL GENERAL </t>
  </si>
  <si>
    <t>ING</t>
  </si>
  <si>
    <t>Intérêts-Frais</t>
  </si>
  <si>
    <t>Frais de compte</t>
  </si>
  <si>
    <t>Ghulam</t>
  </si>
  <si>
    <t>Kharbach</t>
  </si>
  <si>
    <t>Van Rumst/Gillon</t>
  </si>
  <si>
    <t>AXA</t>
  </si>
  <si>
    <t>Assurance Syndic</t>
  </si>
  <si>
    <t>Bouzanih</t>
  </si>
  <si>
    <t>Mjahid</t>
  </si>
  <si>
    <t>Frais de banque</t>
  </si>
  <si>
    <t>De Block</t>
  </si>
  <si>
    <t>Provision avocat</t>
  </si>
  <si>
    <t>DVV</t>
  </si>
  <si>
    <t xml:space="preserve">assurance batiment </t>
  </si>
  <si>
    <t>frais de roulement</t>
  </si>
  <si>
    <t>Frais de roulement</t>
  </si>
  <si>
    <t>Frais travaux</t>
  </si>
  <si>
    <t>Van rumst/Gillon</t>
  </si>
  <si>
    <t>Travaux</t>
  </si>
  <si>
    <t>Plombier Fabio</t>
  </si>
  <si>
    <t>Avance travaux décharge 2ème</t>
  </si>
  <si>
    <t>Solde travaux décharge 2ème</t>
  </si>
  <si>
    <t>Avance Avocat</t>
  </si>
  <si>
    <t>Dépann_Toit</t>
  </si>
  <si>
    <t>Acompte toiture</t>
  </si>
  <si>
    <t>Arrièrés</t>
  </si>
  <si>
    <t>Travaux décharge 1ème</t>
  </si>
  <si>
    <t>Frais  travaux</t>
  </si>
  <si>
    <t>Acompte N° 2 toiture</t>
  </si>
  <si>
    <t xml:space="preserve">Electricité </t>
  </si>
  <si>
    <t>Assurances</t>
  </si>
  <si>
    <t>DVV/AXA/VR</t>
  </si>
  <si>
    <t>Commun</t>
  </si>
  <si>
    <t xml:space="preserve">commun </t>
  </si>
  <si>
    <t>Quotités</t>
  </si>
  <si>
    <t>à répartir</t>
  </si>
  <si>
    <t>appt</t>
  </si>
  <si>
    <t>jour</t>
  </si>
  <si>
    <t>nom</t>
  </si>
  <si>
    <t>total</t>
  </si>
  <si>
    <t>contrôle</t>
  </si>
  <si>
    <t>RDC</t>
  </si>
  <si>
    <t>RDC-arrière</t>
  </si>
  <si>
    <t>Jour/AN</t>
  </si>
  <si>
    <t>Total quotité</t>
  </si>
  <si>
    <t>2 étage</t>
  </si>
  <si>
    <t>1 étage</t>
  </si>
  <si>
    <t>3ème et 4éme étage</t>
  </si>
  <si>
    <t>Total frais</t>
  </si>
  <si>
    <t>Avocat</t>
  </si>
  <si>
    <t>Gestion</t>
  </si>
  <si>
    <t>Assurance</t>
  </si>
  <si>
    <t>Banque</t>
  </si>
  <si>
    <t>Electricité</t>
  </si>
  <si>
    <t>L'ACP A RECU</t>
  </si>
  <si>
    <t>Total des Frais</t>
  </si>
  <si>
    <t>Les proprio doivent payer</t>
  </si>
  <si>
    <t>2023 --- Répartitions</t>
  </si>
  <si>
    <t>quotités</t>
  </si>
  <si>
    <t>2023 -- Electricité Commun</t>
  </si>
  <si>
    <t>2023 -- ING</t>
  </si>
  <si>
    <t>(Charge mensuel) 2023 -- Mjahid</t>
  </si>
  <si>
    <t>2023 -- assurances</t>
  </si>
  <si>
    <t>2023 -- Bouzanih</t>
  </si>
  <si>
    <t xml:space="preserve"> 2023 -- Kharbach</t>
  </si>
  <si>
    <t>2023 -- Avocat De Block</t>
  </si>
  <si>
    <t xml:space="preserve"> 2023 -- Ghulam</t>
  </si>
  <si>
    <t xml:space="preserve"> 2023 -- Van rumst/Gillon</t>
  </si>
  <si>
    <t>2023 -- Gestion</t>
  </si>
  <si>
    <t>2023 -- Travaux</t>
  </si>
  <si>
    <t>Toit (solde)</t>
  </si>
  <si>
    <t>Depann'toit</t>
  </si>
  <si>
    <t>Compte Courant 2023</t>
  </si>
  <si>
    <t>Compte Réserve 2023</t>
  </si>
  <si>
    <t>2023 --  ING</t>
  </si>
  <si>
    <t>2023 -- Ghulam</t>
  </si>
  <si>
    <t>2023 -- Mjahid</t>
  </si>
  <si>
    <t>2023 -- Van Rumst/Gillon</t>
  </si>
  <si>
    <t>Travaux Mérule</t>
  </si>
  <si>
    <t>2023 -- Kharbach</t>
  </si>
  <si>
    <t>2023 -- Humiconcept</t>
  </si>
  <si>
    <t>Travaux mérule (acompte)</t>
  </si>
  <si>
    <t>Humiconcept</t>
  </si>
  <si>
    <t>2023 -- Transfert vers compte courant</t>
  </si>
  <si>
    <t>2023 -- Fond Mérule</t>
  </si>
  <si>
    <t>2023 --  Propriétaire (reçu)</t>
  </si>
  <si>
    <t>2023 -- Commun</t>
  </si>
  <si>
    <t>Dépannt-toit</t>
  </si>
  <si>
    <t>Travaux toit (solde)</t>
  </si>
  <si>
    <t>Compte courant</t>
  </si>
  <si>
    <t>Cpte réserve</t>
  </si>
  <si>
    <t>Mérule</t>
  </si>
  <si>
    <t>Arriérés (2022)</t>
  </si>
  <si>
    <t>Dette (VR/G)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</si>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</sst>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€&quot;;[Red]\-#,##0\ &quot;€&quot;"/>
    <numFmt numFmtId="165" formatCode="#,##0.00\ &quot;€&quot;;[Red]\-#,##0.00\ &quot;€&quot;"/>
    <numFmt numFmtId="166" formatCode="_-* #,##0.00\ &quot;€&quot;_-;\-* #,##0.00\ &quot;€&quot;_-;_-* &quot;-&quot;??\ &quot;€&quot;_-;_-@_-"/>
    <numFmt numFmtId="167" formatCode="#,##0.00;[Red]#,##0.00"/>
    <numFmt numFmtId="168" formatCode="#,##0.00_ ;[Red]\-#,##0.00\ 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6" fontId="7" fillId="0" borderId="0" applyFont="0" applyFill="0" applyBorder="0" applyAlignment="0" applyProtection="0"/>
  </cellStyleXfs>
  <cellXfs count="178">
    <xf numFmtId="0" fontId="0" fillId="0" borderId="0" xfId="0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5" fontId="1" fillId="0" borderId="3" xfId="0" applyNumberFormat="1" applyFont="1" applyBorder="1"/>
    <xf numFmtId="0" fontId="2" fillId="0" borderId="3" xfId="0" applyFont="1" applyBorder="1" applyAlignment="1">
      <alignment horizontal="center"/>
    </xf>
    <xf numFmtId="165" fontId="2" fillId="0" borderId="0" xfId="0" applyNumberFormat="1" applyFont="1"/>
    <xf numFmtId="165" fontId="1" fillId="0" borderId="6" xfId="0" applyNumberFormat="1" applyFont="1" applyBorder="1"/>
    <xf numFmtId="0" fontId="0" fillId="0" borderId="8" xfId="0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65" fontId="1" fillId="0" borderId="0" xfId="0" applyNumberFormat="1" applyFont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65" fontId="2" fillId="0" borderId="1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8" xfId="0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0" fontId="3" fillId="0" borderId="0" xfId="0" applyFont="1"/>
    <xf numFmtId="165" fontId="0" fillId="0" borderId="0" xfId="0" applyNumberFormat="1"/>
    <xf numFmtId="0" fontId="2" fillId="0" borderId="15" xfId="0" applyFont="1" applyBorder="1" applyAlignment="1">
      <alignment horizontal="center"/>
    </xf>
    <xf numFmtId="15" fontId="1" fillId="0" borderId="3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5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3" xfId="0" applyFont="1" applyBorder="1"/>
    <xf numFmtId="0" fontId="1" fillId="0" borderId="0" xfId="0" applyFont="1"/>
    <xf numFmtId="165" fontId="1" fillId="0" borderId="26" xfId="0" applyNumberFormat="1" applyFont="1" applyBorder="1"/>
    <xf numFmtId="0" fontId="3" fillId="0" borderId="2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horizontal="center"/>
    </xf>
    <xf numFmtId="168" fontId="3" fillId="0" borderId="28" xfId="0" applyNumberFormat="1" applyFont="1" applyBorder="1"/>
    <xf numFmtId="167" fontId="8" fillId="0" borderId="7" xfId="0" applyNumberFormat="1" applyFont="1" applyBorder="1"/>
    <xf numFmtId="166" fontId="3" fillId="0" borderId="40" xfId="1" applyFont="1" applyBorder="1"/>
    <xf numFmtId="0" fontId="3" fillId="0" borderId="42" xfId="0" applyFont="1" applyBorder="1" applyAlignment="1">
      <alignment horizontal="right"/>
    </xf>
    <xf numFmtId="167" fontId="0" fillId="0" borderId="30" xfId="0" applyNumberFormat="1" applyBorder="1"/>
    <xf numFmtId="0" fontId="3" fillId="0" borderId="34" xfId="0" applyFont="1" applyBorder="1"/>
    <xf numFmtId="0" fontId="0" fillId="0" borderId="35" xfId="0" applyBorder="1" applyAlignment="1">
      <alignment horizontal="center"/>
    </xf>
    <xf numFmtId="0" fontId="3" fillId="0" borderId="43" xfId="0" applyFont="1" applyBorder="1" applyAlignment="1">
      <alignment horizontal="right"/>
    </xf>
    <xf numFmtId="167" fontId="0" fillId="0" borderId="34" xfId="0" applyNumberFormat="1" applyBorder="1"/>
    <xf numFmtId="0" fontId="3" fillId="0" borderId="5" xfId="0" applyFont="1" applyBorder="1" applyAlignment="1">
      <alignment horizontal="center"/>
    </xf>
    <xf numFmtId="0" fontId="3" fillId="0" borderId="37" xfId="0" applyFont="1" applyBorder="1"/>
    <xf numFmtId="0" fontId="0" fillId="0" borderId="29" xfId="0" applyBorder="1"/>
    <xf numFmtId="0" fontId="0" fillId="0" borderId="37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44" xfId="0" applyFont="1" applyBorder="1" applyAlignment="1">
      <alignment horizontal="center"/>
    </xf>
    <xf numFmtId="168" fontId="3" fillId="0" borderId="41" xfId="0" applyNumberFormat="1" applyFont="1" applyBorder="1"/>
    <xf numFmtId="0" fontId="3" fillId="0" borderId="45" xfId="0" applyFont="1" applyBorder="1" applyAlignment="1">
      <alignment horizontal="center"/>
    </xf>
    <xf numFmtId="167" fontId="8" fillId="0" borderId="3" xfId="0" applyNumberFormat="1" applyFont="1" applyBorder="1"/>
    <xf numFmtId="167" fontId="8" fillId="0" borderId="6" xfId="0" applyNumberFormat="1" applyFont="1" applyBorder="1"/>
    <xf numFmtId="167" fontId="3" fillId="0" borderId="5" xfId="0" applyNumberFormat="1" applyFont="1" applyBorder="1"/>
    <xf numFmtId="167" fontId="8" fillId="0" borderId="14" xfId="0" applyNumberFormat="1" applyFont="1" applyBorder="1"/>
    <xf numFmtId="167" fontId="8" fillId="0" borderId="4" xfId="0" applyNumberFormat="1" applyFont="1" applyBorder="1"/>
    <xf numFmtId="165" fontId="2" fillId="0" borderId="10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5" fontId="2" fillId="0" borderId="16" xfId="0" applyNumberFormat="1" applyFont="1" applyBorder="1" applyAlignment="1">
      <alignment horizontal="center"/>
    </xf>
    <xf numFmtId="165" fontId="0" fillId="0" borderId="3" xfId="0" applyNumberFormat="1" applyBorder="1"/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167" fontId="3" fillId="0" borderId="0" xfId="0" applyNumberFormat="1" applyFont="1"/>
    <xf numFmtId="167" fontId="8" fillId="0" borderId="1" xfId="0" applyNumberFormat="1" applyFont="1" applyBorder="1"/>
    <xf numFmtId="167" fontId="8" fillId="0" borderId="0" xfId="0" applyNumberFormat="1" applyFont="1"/>
    <xf numFmtId="168" fontId="3" fillId="0" borderId="17" xfId="0" applyNumberFormat="1" applyFont="1" applyBorder="1"/>
    <xf numFmtId="167" fontId="3" fillId="0" borderId="20" xfId="0" applyNumberFormat="1" applyFont="1" applyBorder="1"/>
    <xf numFmtId="167" fontId="0" fillId="0" borderId="31" xfId="0" applyNumberFormat="1" applyBorder="1"/>
    <xf numFmtId="167" fontId="3" fillId="0" borderId="23" xfId="0" applyNumberFormat="1" applyFont="1" applyBorder="1"/>
    <xf numFmtId="167" fontId="0" fillId="0" borderId="35" xfId="0" applyNumberFormat="1" applyBorder="1"/>
    <xf numFmtId="0" fontId="2" fillId="0" borderId="26" xfId="0" applyFont="1" applyBorder="1" applyAlignment="1">
      <alignment horizontal="center"/>
    </xf>
    <xf numFmtId="15" fontId="1" fillId="0" borderId="5" xfId="0" applyNumberFormat="1" applyFont="1" applyBorder="1"/>
    <xf numFmtId="15" fontId="1" fillId="0" borderId="4" xfId="0" applyNumberFormat="1" applyFont="1" applyBorder="1"/>
    <xf numFmtId="167" fontId="3" fillId="0" borderId="22" xfId="0" applyNumberFormat="1" applyFont="1" applyBorder="1"/>
    <xf numFmtId="0" fontId="4" fillId="0" borderId="28" xfId="0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1" fillId="0" borderId="19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4" xfId="0" applyBorder="1"/>
    <xf numFmtId="165" fontId="2" fillId="0" borderId="15" xfId="0" applyNumberFormat="1" applyFont="1" applyBorder="1" applyAlignment="1">
      <alignment horizontal="center"/>
    </xf>
    <xf numFmtId="0" fontId="0" fillId="0" borderId="26" xfId="0" applyBorder="1"/>
    <xf numFmtId="165" fontId="1" fillId="0" borderId="6" xfId="0" applyNumberFormat="1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167" fontId="8" fillId="0" borderId="13" xfId="0" applyNumberFormat="1" applyFont="1" applyBorder="1"/>
    <xf numFmtId="167" fontId="8" fillId="0" borderId="19" xfId="0" applyNumberFormat="1" applyFont="1" applyBorder="1"/>
    <xf numFmtId="166" fontId="7" fillId="0" borderId="3" xfId="1" applyFont="1" applyFill="1" applyBorder="1" applyAlignment="1">
      <alignment horizontal="center"/>
    </xf>
    <xf numFmtId="166" fontId="3" fillId="0" borderId="3" xfId="1" applyFont="1" applyBorder="1"/>
    <xf numFmtId="166" fontId="3" fillId="0" borderId="3" xfId="1" applyFont="1" applyFill="1" applyBorder="1" applyAlignment="1">
      <alignment horizontal="center"/>
    </xf>
    <xf numFmtId="167" fontId="3" fillId="0" borderId="21" xfId="0" applyNumberFormat="1" applyFont="1" applyBorder="1"/>
    <xf numFmtId="165" fontId="1" fillId="0" borderId="23" xfId="0" applyNumberFormat="1" applyFont="1" applyBorder="1"/>
    <xf numFmtId="166" fontId="3" fillId="0" borderId="5" xfId="1" applyFont="1" applyBorder="1" applyAlignment="1">
      <alignment horizontal="center"/>
    </xf>
    <xf numFmtId="167" fontId="9" fillId="2" borderId="3" xfId="0" applyNumberFormat="1" applyFont="1" applyFill="1" applyBorder="1"/>
    <xf numFmtId="167" fontId="3" fillId="0" borderId="28" xfId="0" applyNumberFormat="1" applyFont="1" applyBorder="1"/>
    <xf numFmtId="167" fontId="3" fillId="3" borderId="46" xfId="0" applyNumberFormat="1" applyFont="1" applyFill="1" applyBorder="1"/>
    <xf numFmtId="167" fontId="10" fillId="3" borderId="0" xfId="0" applyNumberFormat="1" applyFont="1" applyFill="1"/>
    <xf numFmtId="0" fontId="4" fillId="0" borderId="19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3" fillId="0" borderId="49" xfId="0" applyFont="1" applyBorder="1" applyAlignment="1">
      <alignment horizontal="left"/>
    </xf>
    <xf numFmtId="0" fontId="3" fillId="0" borderId="46" xfId="0" applyFont="1" applyBorder="1"/>
    <xf numFmtId="0" fontId="3" fillId="0" borderId="7" xfId="0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42" xfId="0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43" xfId="0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65" fontId="1" fillId="0" borderId="32" xfId="0" applyNumberFormat="1" applyFont="1" applyBorder="1" applyAlignment="1">
      <alignment horizontal="center"/>
    </xf>
    <xf numFmtId="165" fontId="1" fillId="0" borderId="30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1" fillId="0" borderId="19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26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165" fontId="1" fillId="0" borderId="15" xfId="0" applyNumberFormat="1" applyFont="1" applyBorder="1" applyAlignment="1">
      <alignment horizontal="center"/>
    </xf>
    <xf numFmtId="165" fontId="1" fillId="0" borderId="1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5" fontId="1" fillId="0" borderId="4" xfId="0" applyNumberFormat="1" applyFont="1" applyBorder="1" applyAlignment="1">
      <alignment horizontal="center"/>
    </xf>
    <xf numFmtId="15" fontId="1" fillId="0" borderId="10" xfId="0" applyNumberFormat="1" applyFont="1" applyBorder="1" applyAlignment="1">
      <alignment horizontal="center"/>
    </xf>
    <xf numFmtId="15" fontId="1" fillId="0" borderId="19" xfId="0" applyNumberFormat="1" applyFont="1" applyBorder="1" applyAlignment="1">
      <alignment horizontal="center"/>
    </xf>
    <xf numFmtId="15" fontId="1" fillId="0" borderId="0" xfId="0" applyNumberFormat="1" applyFont="1" applyAlignment="1">
      <alignment horizontal="center"/>
    </xf>
    <xf numFmtId="15" fontId="1" fillId="0" borderId="3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5" fontId="2" fillId="0" borderId="25" xfId="0" applyNumberFormat="1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65" fontId="2" fillId="0" borderId="32" xfId="0" applyNumberFormat="1" applyFont="1" applyBorder="1" applyAlignment="1">
      <alignment horizontal="center"/>
    </xf>
    <xf numFmtId="165" fontId="2" fillId="0" borderId="30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/>
    </xf>
    <xf numFmtId="165" fontId="2" fillId="0" borderId="17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3EAF3-743E-4282-98AD-EA4FE7B53B81}">
  <dimension ref="B8:N48"/>
  <sheetViews>
    <sheetView tabSelected="1" topLeftCell="A20" zoomScale="150" zoomScaleNormal="150" workbookViewId="0">
      <selection activeCell="N25" sqref="N25"/>
    </sheetView>
  </sheetViews>
  <sheetFormatPr baseColWidth="10" defaultColWidth="8.83203125" defaultRowHeight="15" x14ac:dyDescent="0.2"/>
  <cols>
    <col min="2" max="2" width="19.5" bestFit="1" customWidth="1"/>
    <col min="3" max="3" width="12.5" bestFit="1" customWidth="1"/>
    <col min="4" max="4" width="10.6640625" bestFit="1" customWidth="1"/>
    <col min="5" max="5" width="21.6640625" bestFit="1" customWidth="1"/>
    <col min="6" max="6" width="10.1640625" customWidth="1"/>
    <col min="7" max="7" width="10" bestFit="1" customWidth="1"/>
    <col min="8" max="8" width="12" bestFit="1" customWidth="1"/>
    <col min="9" max="9" width="10" bestFit="1" customWidth="1"/>
    <col min="10" max="10" width="9.6640625" bestFit="1" customWidth="1"/>
    <col min="12" max="12" width="14.1640625" bestFit="1" customWidth="1"/>
    <col min="13" max="13" width="14.1640625" customWidth="1"/>
    <col min="14" max="14" width="11.5" customWidth="1"/>
  </cols>
  <sheetData>
    <row r="8" spans="2:14" ht="16" thickBot="1" x14ac:dyDescent="0.25"/>
    <row r="9" spans="2:14" ht="16" thickBot="1" x14ac:dyDescent="0.25">
      <c r="C9" s="62" t="s">
        <v>55</v>
      </c>
      <c r="D9" s="64" t="s">
        <v>54</v>
      </c>
      <c r="F9" s="67" t="s">
        <v>29</v>
      </c>
      <c r="G9" s="65" t="s">
        <v>64</v>
      </c>
      <c r="H9" s="42" t="s">
        <v>60</v>
      </c>
      <c r="I9" s="43" t="s">
        <v>29</v>
      </c>
      <c r="J9" s="43" t="s">
        <v>62</v>
      </c>
      <c r="K9" s="44" t="s">
        <v>63</v>
      </c>
      <c r="L9" s="60" t="s">
        <v>103</v>
      </c>
      <c r="M9" s="50" t="s">
        <v>104</v>
      </c>
      <c r="N9" s="77" t="s">
        <v>59</v>
      </c>
    </row>
    <row r="10" spans="2:14" ht="16" thickBot="1" x14ac:dyDescent="0.25">
      <c r="C10" s="63">
        <v>10050</v>
      </c>
      <c r="D10" s="63">
        <v>365</v>
      </c>
      <c r="F10" s="45" t="s">
        <v>61</v>
      </c>
      <c r="G10" s="47" t="s">
        <v>44</v>
      </c>
      <c r="H10" s="46"/>
      <c r="I10" s="47"/>
      <c r="J10" s="47"/>
      <c r="K10" s="48"/>
      <c r="L10" s="48"/>
      <c r="M10" s="48"/>
      <c r="N10" s="78"/>
    </row>
    <row r="11" spans="2:14" ht="17" thickBot="1" x14ac:dyDescent="0.25">
      <c r="B11" s="60"/>
      <c r="C11" s="41" t="s">
        <v>45</v>
      </c>
      <c r="D11" s="49"/>
      <c r="E11" s="50" t="s">
        <v>46</v>
      </c>
      <c r="F11" s="108">
        <v>375.08</v>
      </c>
      <c r="G11" s="109">
        <v>145.78</v>
      </c>
      <c r="H11" s="110">
        <v>2692.25</v>
      </c>
      <c r="I11" s="85"/>
      <c r="J11" s="85">
        <v>1959.18</v>
      </c>
      <c r="K11" s="90">
        <v>153.12</v>
      </c>
      <c r="L11" s="79">
        <v>6391.65</v>
      </c>
      <c r="M11" s="90">
        <v>2766.52</v>
      </c>
      <c r="N11" s="66">
        <f>SUM(F11:M11)</f>
        <v>14483.58</v>
      </c>
    </row>
    <row r="12" spans="2:14" ht="20" thickBot="1" x14ac:dyDescent="0.3">
      <c r="B12" s="91" t="s">
        <v>47</v>
      </c>
      <c r="C12" s="91" t="s">
        <v>69</v>
      </c>
      <c r="D12" s="91" t="s">
        <v>48</v>
      </c>
      <c r="E12" s="102" t="s">
        <v>49</v>
      </c>
      <c r="F12" s="69"/>
      <c r="G12" s="69"/>
      <c r="H12" s="69"/>
      <c r="I12" s="69"/>
      <c r="J12" s="69"/>
      <c r="K12" s="69"/>
      <c r="L12" s="80"/>
      <c r="M12" s="80"/>
      <c r="N12" s="51"/>
    </row>
    <row r="13" spans="2:14" ht="20" thickBot="1" x14ac:dyDescent="0.3">
      <c r="B13" s="67" t="s">
        <v>52</v>
      </c>
      <c r="C13" s="121">
        <v>1950</v>
      </c>
      <c r="D13" s="122">
        <v>365</v>
      </c>
      <c r="E13" s="115" t="s">
        <v>14</v>
      </c>
      <c r="F13" s="69">
        <f>$F$11/$C$10*C13/$D$10*D13</f>
        <v>72.776716417910436</v>
      </c>
      <c r="G13" s="103">
        <f>$G$11/$C$10*C13/$D$10*D13</f>
        <v>28.285671641791048</v>
      </c>
      <c r="H13" s="105">
        <f>$H$11/$C$10*C13/$D$10*D13</f>
        <v>522.37686567164178</v>
      </c>
      <c r="I13" s="52">
        <f>$I$11/$C$10*C13/$D$10*D13</f>
        <v>0</v>
      </c>
      <c r="J13" s="69">
        <f>$J$11/$C$10*C13/$D$10*D13</f>
        <v>380.13940298507464</v>
      </c>
      <c r="K13" s="69">
        <f>$K$11/$C$10*C13/$D$10*D13</f>
        <v>29.709850746268657</v>
      </c>
      <c r="L13" s="111">
        <v>285.05</v>
      </c>
      <c r="M13" s="72">
        <v>705.19</v>
      </c>
      <c r="N13" s="70">
        <f t="shared" ref="N13:N17" si="0">SUM(F13:M13)</f>
        <v>2023.5285074626865</v>
      </c>
    </row>
    <row r="14" spans="2:14" ht="20" thickBot="1" x14ac:dyDescent="0.3">
      <c r="B14" s="123" t="s">
        <v>53</v>
      </c>
      <c r="C14" s="19">
        <v>250</v>
      </c>
      <c r="D14" s="124">
        <v>365</v>
      </c>
      <c r="E14" s="116" t="s">
        <v>13</v>
      </c>
      <c r="F14" s="69">
        <f>$F$11/$C$10*C14/$D$10*D14</f>
        <v>9.3303482587064668</v>
      </c>
      <c r="G14" s="103">
        <f>$G$11/$C$10*C14/$D$10*D14</f>
        <v>3.62636815920398</v>
      </c>
      <c r="H14" s="105">
        <f>$H$11/$C$10*C14/$D$10*D14</f>
        <v>66.971393034825866</v>
      </c>
      <c r="I14" s="52">
        <f>$I$11/$C$10*C14/$D$10*D14</f>
        <v>0</v>
      </c>
      <c r="J14" s="69">
        <f>$J$11/$C$10*C14/$D$10*D14</f>
        <v>48.735820895522394</v>
      </c>
      <c r="K14" s="69">
        <f>$K$11/$C$10*C14/$D$10*D14</f>
        <v>3.8089552238805968</v>
      </c>
      <c r="L14" s="114">
        <v>-241.87</v>
      </c>
      <c r="M14" s="103">
        <v>90.46</v>
      </c>
      <c r="N14" s="113">
        <f t="shared" si="0"/>
        <v>-18.93711442786072</v>
      </c>
    </row>
    <row r="15" spans="2:14" ht="20" thickBot="1" x14ac:dyDescent="0.3">
      <c r="B15" s="125" t="s">
        <v>57</v>
      </c>
      <c r="C15" s="19">
        <v>2400</v>
      </c>
      <c r="D15" s="126">
        <v>365</v>
      </c>
      <c r="E15" s="117" t="s">
        <v>15</v>
      </c>
      <c r="F15" s="68">
        <f>$F$11/$C$10*C15/$D$10*D15</f>
        <v>89.571343283582081</v>
      </c>
      <c r="G15" s="72">
        <f>$G$11/$C$10*C15/$D$10*D15</f>
        <v>34.81313432835821</v>
      </c>
      <c r="H15" s="105">
        <f t="shared" ref="H15:H17" si="1">$H$11/$C$10*C15/$D$10*D15</f>
        <v>642.92537313432831</v>
      </c>
      <c r="I15" s="104">
        <f>$I$11/$C$10*C15/$D$10*D15</f>
        <v>0</v>
      </c>
      <c r="J15" s="68">
        <f>$J$11/$C$10*C15/$D$10*D15</f>
        <v>467.86388059701488</v>
      </c>
      <c r="K15" s="72">
        <f>$K$11/$C$10*C15/$D$10*D15</f>
        <v>36.565970149253729</v>
      </c>
      <c r="L15" s="111">
        <v>1541.78</v>
      </c>
      <c r="M15" s="72">
        <v>0</v>
      </c>
      <c r="N15" s="112">
        <f t="shared" si="0"/>
        <v>2813.519701492537</v>
      </c>
    </row>
    <row r="16" spans="2:14" ht="20" thickBot="1" x14ac:dyDescent="0.3">
      <c r="B16" s="125" t="s">
        <v>56</v>
      </c>
      <c r="C16" s="19">
        <v>2150</v>
      </c>
      <c r="D16" s="126">
        <v>365</v>
      </c>
      <c r="E16" s="117" t="s">
        <v>19</v>
      </c>
      <c r="F16" s="52">
        <f>$F$11/$C$10*C16/$D$10*D16</f>
        <v>80.240995024875616</v>
      </c>
      <c r="G16" s="71">
        <f>$G$11/$C$10*C16/$D$10*D16</f>
        <v>31.186766169154232</v>
      </c>
      <c r="H16" s="105">
        <f t="shared" si="1"/>
        <v>575.95398009950247</v>
      </c>
      <c r="I16" s="52">
        <f>$I$11/$C$10*C16/$D$10*D16</f>
        <v>0</v>
      </c>
      <c r="J16" s="52">
        <f>$J$11/$C$10*C16/$D$10*D16</f>
        <v>419.12805970149259</v>
      </c>
      <c r="K16" s="71">
        <f>$K$11/$C$10*C16/$D$10*D16</f>
        <v>32.757014925373134</v>
      </c>
      <c r="L16" s="111">
        <v>390.54</v>
      </c>
      <c r="M16" s="72">
        <v>777.39</v>
      </c>
      <c r="N16" s="112">
        <f t="shared" si="0"/>
        <v>2307.196815920398</v>
      </c>
    </row>
    <row r="17" spans="2:14" ht="20" thickBot="1" x14ac:dyDescent="0.3">
      <c r="B17" s="127" t="s">
        <v>58</v>
      </c>
      <c r="C17" s="19">
        <v>3300</v>
      </c>
      <c r="D17" s="126">
        <v>365</v>
      </c>
      <c r="E17" s="116" t="s">
        <v>18</v>
      </c>
      <c r="F17" s="52">
        <f>$F$11/$C$10*C17/$D$10*D17</f>
        <v>123.16059701492534</v>
      </c>
      <c r="G17" s="71">
        <f>$G$11/$C$10*C17/$D$10*D17</f>
        <v>47.868059701492534</v>
      </c>
      <c r="H17" s="105">
        <f t="shared" si="1"/>
        <v>884.02238805970148</v>
      </c>
      <c r="I17" s="52">
        <f>$I$11/$C$10*C17/$D$10*D17</f>
        <v>0</v>
      </c>
      <c r="J17" s="52">
        <f>$J$11/$C$10*C17/$D$10*D17</f>
        <v>643.31283582089554</v>
      </c>
      <c r="K17" s="71">
        <f>$K$11/$C$10*C17/$D$10*D17</f>
        <v>50.278208955223882</v>
      </c>
      <c r="L17" s="111">
        <v>4416.1499999999996</v>
      </c>
      <c r="M17" s="72">
        <v>1193.48</v>
      </c>
      <c r="N17" s="112">
        <f t="shared" si="0"/>
        <v>7358.272089552238</v>
      </c>
    </row>
    <row r="18" spans="2:14" ht="16" thickBot="1" x14ac:dyDescent="0.25">
      <c r="B18" s="125"/>
      <c r="C18" s="19"/>
      <c r="D18" s="126"/>
      <c r="E18" s="118"/>
      <c r="F18" s="52"/>
      <c r="G18" s="71"/>
      <c r="H18" s="106"/>
      <c r="I18" s="52"/>
      <c r="J18" s="52"/>
      <c r="K18" s="71"/>
      <c r="L18" s="68"/>
      <c r="M18" s="72"/>
      <c r="N18" s="70"/>
    </row>
    <row r="19" spans="2:14" ht="16" thickBot="1" x14ac:dyDescent="0.25">
      <c r="B19" s="125"/>
      <c r="C19" s="19"/>
      <c r="D19" s="126"/>
      <c r="E19" s="118"/>
      <c r="F19" s="52"/>
      <c r="G19" s="71"/>
      <c r="H19" s="106"/>
      <c r="I19" s="52"/>
      <c r="J19" s="52"/>
      <c r="K19" s="71"/>
      <c r="L19" s="68"/>
      <c r="M19" s="72"/>
      <c r="N19" s="112"/>
    </row>
    <row r="20" spans="2:14" ht="16" thickBot="1" x14ac:dyDescent="0.25">
      <c r="B20" s="125"/>
      <c r="C20" s="19"/>
      <c r="D20" s="126"/>
      <c r="E20" s="118"/>
      <c r="F20" s="52"/>
      <c r="G20" s="71"/>
      <c r="H20" s="106"/>
      <c r="I20" s="52"/>
      <c r="J20" s="52"/>
      <c r="K20" s="71"/>
      <c r="L20" s="68"/>
      <c r="M20" s="72"/>
      <c r="N20" s="112"/>
    </row>
    <row r="21" spans="2:14" ht="16" thickBot="1" x14ac:dyDescent="0.25">
      <c r="B21" s="125"/>
      <c r="C21" s="19"/>
      <c r="D21" s="126"/>
      <c r="E21" s="118"/>
      <c r="F21" s="52"/>
      <c r="G21" s="71"/>
      <c r="H21" s="106"/>
      <c r="I21" s="52"/>
      <c r="J21" s="52"/>
      <c r="K21" s="71"/>
      <c r="L21" s="68"/>
      <c r="M21" s="72"/>
      <c r="N21" s="112"/>
    </row>
    <row r="22" spans="2:14" ht="16" thickBot="1" x14ac:dyDescent="0.25">
      <c r="B22" s="125"/>
      <c r="C22" s="19"/>
      <c r="D22" s="126"/>
      <c r="E22" s="118"/>
      <c r="F22" s="52"/>
      <c r="G22" s="71"/>
      <c r="H22" s="107"/>
      <c r="I22" s="52"/>
      <c r="J22" s="52"/>
      <c r="K22" s="71"/>
      <c r="L22" s="68"/>
      <c r="M22" s="72"/>
      <c r="N22" s="112"/>
    </row>
    <row r="23" spans="2:14" ht="16" thickBot="1" x14ac:dyDescent="0.25">
      <c r="B23" s="125"/>
      <c r="C23" s="19"/>
      <c r="D23" s="126"/>
      <c r="E23" s="118"/>
      <c r="F23" s="52"/>
      <c r="G23" s="71"/>
      <c r="H23" s="107"/>
      <c r="I23" s="52"/>
      <c r="J23" s="52"/>
      <c r="K23" s="71"/>
      <c r="L23" s="68"/>
      <c r="M23" s="72"/>
      <c r="N23" s="112"/>
    </row>
    <row r="24" spans="2:14" ht="16" thickBot="1" x14ac:dyDescent="0.25">
      <c r="B24" s="128"/>
      <c r="C24" s="129"/>
      <c r="D24" s="130"/>
      <c r="E24" s="118"/>
      <c r="F24" s="52"/>
      <c r="G24" s="52"/>
      <c r="H24" s="53"/>
      <c r="I24" s="52"/>
      <c r="J24" s="52"/>
      <c r="K24" s="71"/>
      <c r="L24" s="68"/>
      <c r="M24" s="81"/>
      <c r="N24" s="70"/>
    </row>
    <row r="25" spans="2:14" ht="16" thickBot="1" x14ac:dyDescent="0.25">
      <c r="B25" s="119"/>
      <c r="C25" s="120">
        <f>SUM(C13:C24)</f>
        <v>10050</v>
      </c>
      <c r="D25" s="13"/>
      <c r="E25" s="54" t="s">
        <v>50</v>
      </c>
      <c r="F25" s="55">
        <f t="shared" ref="F25:K25" si="2">SUM(F13:F24)</f>
        <v>375.07999999999993</v>
      </c>
      <c r="G25" s="55">
        <f t="shared" si="2"/>
        <v>145.78</v>
      </c>
      <c r="H25" s="55">
        <f t="shared" si="2"/>
        <v>2692.25</v>
      </c>
      <c r="I25" s="55">
        <f t="shared" si="2"/>
        <v>0</v>
      </c>
      <c r="J25" s="55">
        <f t="shared" si="2"/>
        <v>1959.18</v>
      </c>
      <c r="K25" s="84">
        <f t="shared" si="2"/>
        <v>153.12</v>
      </c>
      <c r="L25" s="84">
        <f>SUM(L13:L17)</f>
        <v>6391.65</v>
      </c>
      <c r="M25" s="84">
        <f>SUM(M13:M17)</f>
        <v>2766.52</v>
      </c>
      <c r="N25" s="82" t="s">
        <v>105</v>
      </c>
    </row>
    <row r="26" spans="2:14" ht="16" thickBot="1" x14ac:dyDescent="0.25">
      <c r="B26" s="61"/>
      <c r="C26" s="56"/>
      <c r="D26" s="57"/>
      <c r="E26" s="58" t="s">
        <v>51</v>
      </c>
      <c r="F26" s="59">
        <f t="shared" ref="F26:N26" si="3">F11-F25</f>
        <v>0</v>
      </c>
      <c r="G26" s="59">
        <f t="shared" si="3"/>
        <v>0</v>
      </c>
      <c r="H26" s="59">
        <f t="shared" si="3"/>
        <v>0</v>
      </c>
      <c r="I26" s="59">
        <f t="shared" si="3"/>
        <v>0</v>
      </c>
      <c r="J26" s="59">
        <f t="shared" si="3"/>
        <v>0</v>
      </c>
      <c r="K26" s="86">
        <f t="shared" si="3"/>
        <v>0</v>
      </c>
      <c r="L26" s="59">
        <f t="shared" si="3"/>
        <v>0</v>
      </c>
      <c r="M26" s="59">
        <f t="shared" si="3"/>
        <v>0</v>
      </c>
      <c r="N26" s="83" t="e">
        <f t="shared" si="3"/>
        <v>#VALUE!</v>
      </c>
    </row>
    <row r="30" spans="2:14" ht="16" thickBot="1" x14ac:dyDescent="0.25"/>
    <row r="31" spans="2:14" ht="20" thickBot="1" x14ac:dyDescent="0.3">
      <c r="B31" s="137" t="s">
        <v>68</v>
      </c>
      <c r="C31" s="138"/>
      <c r="D31" s="138"/>
      <c r="E31" s="138"/>
      <c r="F31" s="138"/>
      <c r="G31" s="138"/>
      <c r="H31" s="139"/>
    </row>
    <row r="32" spans="2:14" ht="16" thickBot="1" x14ac:dyDescent="0.25">
      <c r="B32" s="12"/>
      <c r="C32" s="131" t="s">
        <v>65</v>
      </c>
      <c r="D32" s="132"/>
      <c r="E32" s="41" t="s">
        <v>66</v>
      </c>
      <c r="F32" s="140" t="s">
        <v>67</v>
      </c>
      <c r="G32" s="141"/>
      <c r="H32" s="142"/>
    </row>
    <row r="33" spans="2:12" ht="16" x14ac:dyDescent="0.2">
      <c r="B33" s="4" t="s">
        <v>13</v>
      </c>
      <c r="C33" s="133">
        <v>44.13</v>
      </c>
      <c r="D33" s="134"/>
      <c r="E33" s="6">
        <v>-18.940000000000001</v>
      </c>
      <c r="F33" s="143">
        <f>C33-E33</f>
        <v>63.070000000000007</v>
      </c>
      <c r="G33" s="143"/>
      <c r="H33" s="143"/>
    </row>
    <row r="34" spans="2:12" ht="16" x14ac:dyDescent="0.2">
      <c r="B34" s="4" t="s">
        <v>14</v>
      </c>
      <c r="C34" s="135">
        <v>1942.32</v>
      </c>
      <c r="D34" s="136"/>
      <c r="E34" s="6">
        <v>2023.53</v>
      </c>
      <c r="F34" s="143">
        <f t="shared" ref="F34:F37" si="4">C34-E34</f>
        <v>-81.210000000000036</v>
      </c>
      <c r="G34" s="143"/>
      <c r="H34" s="143"/>
    </row>
    <row r="35" spans="2:12" ht="16" x14ac:dyDescent="0.2">
      <c r="B35" s="4" t="s">
        <v>15</v>
      </c>
      <c r="C35" s="135">
        <v>3029.93</v>
      </c>
      <c r="D35" s="136"/>
      <c r="E35" s="6">
        <v>2813.52</v>
      </c>
      <c r="F35" s="143">
        <f t="shared" si="4"/>
        <v>216.40999999999985</v>
      </c>
      <c r="G35" s="143"/>
      <c r="H35" s="143"/>
      <c r="K35" s="135"/>
      <c r="L35" s="136"/>
    </row>
    <row r="36" spans="2:12" ht="16" x14ac:dyDescent="0.2">
      <c r="B36" s="4" t="s">
        <v>19</v>
      </c>
      <c r="C36" s="135">
        <v>1890</v>
      </c>
      <c r="D36" s="136"/>
      <c r="E36" s="6">
        <v>2307.1999999999998</v>
      </c>
      <c r="F36" s="143">
        <f t="shared" si="4"/>
        <v>-417.19999999999982</v>
      </c>
      <c r="G36" s="143"/>
      <c r="H36" s="143"/>
      <c r="I36" s="12"/>
    </row>
    <row r="37" spans="2:12" ht="16" x14ac:dyDescent="0.2">
      <c r="B37" s="4" t="s">
        <v>18</v>
      </c>
      <c r="C37" s="135">
        <v>2150</v>
      </c>
      <c r="D37" s="136"/>
      <c r="E37" s="6">
        <v>7358.27</v>
      </c>
      <c r="F37" s="143">
        <f t="shared" si="4"/>
        <v>-5208.2700000000004</v>
      </c>
      <c r="G37" s="143"/>
      <c r="H37" s="143"/>
    </row>
    <row r="38" spans="2:12" ht="16" x14ac:dyDescent="0.2">
      <c r="B38" s="9"/>
      <c r="C38" s="135"/>
      <c r="D38" s="136"/>
      <c r="E38" s="9"/>
      <c r="F38" s="153"/>
      <c r="G38" s="153"/>
      <c r="H38" s="153"/>
    </row>
    <row r="39" spans="2:12" ht="16" x14ac:dyDescent="0.2">
      <c r="B39" s="9"/>
      <c r="C39" s="135"/>
      <c r="D39" s="136"/>
      <c r="E39" s="76"/>
      <c r="F39" s="144"/>
      <c r="G39" s="144"/>
      <c r="H39" s="144"/>
    </row>
    <row r="40" spans="2:12" ht="16" x14ac:dyDescent="0.2">
      <c r="B40" s="9"/>
      <c r="C40" s="135"/>
      <c r="D40" s="136"/>
      <c r="E40" s="9"/>
      <c r="F40" s="144"/>
      <c r="G40" s="144"/>
      <c r="H40" s="144"/>
    </row>
    <row r="41" spans="2:12" ht="16" x14ac:dyDescent="0.2">
      <c r="B41" s="9"/>
      <c r="C41" s="135"/>
      <c r="D41" s="136"/>
      <c r="E41" s="9"/>
      <c r="F41" s="153"/>
      <c r="G41" s="153"/>
      <c r="H41" s="153"/>
    </row>
    <row r="42" spans="2:12" ht="16" x14ac:dyDescent="0.2">
      <c r="B42" s="4"/>
      <c r="C42" s="135"/>
      <c r="D42" s="136"/>
      <c r="E42" s="73"/>
      <c r="F42" s="144"/>
      <c r="G42" s="144"/>
      <c r="H42" s="144"/>
    </row>
    <row r="43" spans="2:12" ht="16" x14ac:dyDescent="0.2">
      <c r="B43" s="4"/>
      <c r="C43" s="135"/>
      <c r="D43" s="136"/>
      <c r="E43" s="73"/>
      <c r="F43" s="144"/>
      <c r="G43" s="144"/>
      <c r="H43" s="144"/>
    </row>
    <row r="44" spans="2:12" ht="16" x14ac:dyDescent="0.2">
      <c r="B44" s="4"/>
      <c r="C44" s="135"/>
      <c r="D44" s="136"/>
      <c r="E44" s="74"/>
      <c r="F44" s="153"/>
      <c r="G44" s="153"/>
      <c r="H44" s="153"/>
    </row>
    <row r="45" spans="2:12" ht="17" thickBot="1" x14ac:dyDescent="0.25">
      <c r="B45" s="87"/>
      <c r="C45" s="149"/>
      <c r="D45" s="150"/>
      <c r="E45" s="74"/>
      <c r="F45" s="145"/>
      <c r="G45" s="145"/>
      <c r="H45" s="145"/>
    </row>
    <row r="46" spans="2:12" ht="17" thickBot="1" x14ac:dyDescent="0.25">
      <c r="B46" s="88"/>
      <c r="C46" s="151">
        <f>SUM(C33:D45)</f>
        <v>9056.380000000001</v>
      </c>
      <c r="D46" s="152"/>
      <c r="E46" s="75">
        <f>SUM(E33:E45)</f>
        <v>14483.58</v>
      </c>
      <c r="F46" s="146">
        <f>SUM(F33:F45)</f>
        <v>-5427.2000000000007</v>
      </c>
      <c r="G46" s="147"/>
      <c r="H46" s="148"/>
    </row>
    <row r="48" spans="2:12" x14ac:dyDescent="0.2">
      <c r="E48" s="24"/>
    </row>
  </sheetData>
  <mergeCells count="32">
    <mergeCell ref="K35:L35"/>
    <mergeCell ref="F35:H35"/>
    <mergeCell ref="F36:H36"/>
    <mergeCell ref="F37:H37"/>
    <mergeCell ref="F38:H38"/>
    <mergeCell ref="F39:H39"/>
    <mergeCell ref="F45:H45"/>
    <mergeCell ref="F46:H46"/>
    <mergeCell ref="C45:D45"/>
    <mergeCell ref="C46:D46"/>
    <mergeCell ref="C40:D40"/>
    <mergeCell ref="C41:D41"/>
    <mergeCell ref="C42:D42"/>
    <mergeCell ref="C43:D43"/>
    <mergeCell ref="C44:D44"/>
    <mergeCell ref="F40:H40"/>
    <mergeCell ref="F41:H41"/>
    <mergeCell ref="F42:H42"/>
    <mergeCell ref="F43:H43"/>
    <mergeCell ref="F44:H44"/>
    <mergeCell ref="C35:D35"/>
    <mergeCell ref="C36:D36"/>
    <mergeCell ref="C37:D37"/>
    <mergeCell ref="C38:D38"/>
    <mergeCell ref="C39:D39"/>
    <mergeCell ref="C32:D32"/>
    <mergeCell ref="C33:D33"/>
    <mergeCell ref="C34:D34"/>
    <mergeCell ref="B31:H31"/>
    <mergeCell ref="F32:H32"/>
    <mergeCell ref="F33:H33"/>
    <mergeCell ref="F34:H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91C10-870F-4BE1-8777-EE2A1E429E39}">
  <dimension ref="B1:P283"/>
  <sheetViews>
    <sheetView topLeftCell="A83" workbookViewId="0">
      <selection activeCell="B35" sqref="B35"/>
    </sheetView>
  </sheetViews>
  <sheetFormatPr baseColWidth="10" defaultColWidth="8.83203125" defaultRowHeight="15" x14ac:dyDescent="0.2"/>
  <cols>
    <col min="2" max="2" width="20.5" bestFit="1" customWidth="1"/>
    <col min="3" max="3" width="30.5" customWidth="1"/>
    <col min="4" max="4" width="29.5" bestFit="1" customWidth="1"/>
    <col min="5" max="5" width="12.1640625" customWidth="1"/>
    <col min="6" max="6" width="11.5" bestFit="1" customWidth="1"/>
    <col min="9" max="9" width="15" customWidth="1"/>
    <col min="10" max="10" width="25.6640625" bestFit="1" customWidth="1"/>
    <col min="11" max="11" width="21.83203125" bestFit="1" customWidth="1"/>
    <col min="12" max="12" width="12.83203125" customWidth="1"/>
    <col min="13" max="13" width="12.33203125" customWidth="1"/>
    <col min="14" max="14" width="12.5" customWidth="1"/>
  </cols>
  <sheetData>
    <row r="1" spans="2:13" ht="16" thickBot="1" x14ac:dyDescent="0.25"/>
    <row r="2" spans="2:13" ht="38" thickBot="1" x14ac:dyDescent="0.5">
      <c r="D2" s="161" t="s">
        <v>83</v>
      </c>
      <c r="E2" s="162"/>
      <c r="F2" s="162"/>
      <c r="G2" s="162"/>
      <c r="H2" s="162"/>
      <c r="I2" s="162"/>
      <c r="J2" s="163"/>
    </row>
    <row r="4" spans="2:13" ht="16" thickBot="1" x14ac:dyDescent="0.25"/>
    <row r="5" spans="2:13" ht="20" thickBot="1" x14ac:dyDescent="0.3">
      <c r="B5" s="137" t="s">
        <v>70</v>
      </c>
      <c r="C5" s="154"/>
      <c r="D5" s="154"/>
      <c r="E5" s="154"/>
      <c r="F5" s="155"/>
      <c r="I5" s="137" t="s">
        <v>71</v>
      </c>
      <c r="J5" s="154"/>
      <c r="K5" s="154"/>
      <c r="L5" s="154"/>
      <c r="M5" s="155"/>
    </row>
    <row r="6" spans="2:13" x14ac:dyDescent="0.2">
      <c r="B6" s="12"/>
      <c r="C6" s="12"/>
      <c r="D6" s="12"/>
      <c r="E6" s="13"/>
      <c r="F6" s="13" t="s">
        <v>5</v>
      </c>
      <c r="I6" s="12"/>
      <c r="J6" s="12"/>
      <c r="K6" s="12"/>
      <c r="L6" s="13"/>
      <c r="M6" s="13" t="s">
        <v>5</v>
      </c>
    </row>
    <row r="7" spans="2:13" ht="16" x14ac:dyDescent="0.2">
      <c r="B7" s="92">
        <v>44939</v>
      </c>
      <c r="C7" s="1" t="s">
        <v>3</v>
      </c>
      <c r="D7" s="1" t="s">
        <v>2</v>
      </c>
      <c r="E7" s="8">
        <v>-9.64</v>
      </c>
      <c r="F7" s="8">
        <f>E7</f>
        <v>-9.64</v>
      </c>
      <c r="I7" s="92">
        <v>44927</v>
      </c>
      <c r="J7" s="1" t="s">
        <v>20</v>
      </c>
      <c r="K7" s="1" t="s">
        <v>10</v>
      </c>
      <c r="L7" s="8">
        <v>-12.76</v>
      </c>
      <c r="M7" s="8">
        <f>L7</f>
        <v>-12.76</v>
      </c>
    </row>
    <row r="8" spans="2:13" ht="16" x14ac:dyDescent="0.2">
      <c r="B8" s="92">
        <v>44970</v>
      </c>
      <c r="C8" s="1" t="s">
        <v>3</v>
      </c>
      <c r="D8" s="1" t="s">
        <v>2</v>
      </c>
      <c r="E8" s="8">
        <v>-9.64</v>
      </c>
      <c r="F8" s="8">
        <f>F7+E8</f>
        <v>-19.28</v>
      </c>
      <c r="I8" s="92">
        <v>44958</v>
      </c>
      <c r="J8" s="1" t="s">
        <v>20</v>
      </c>
      <c r="K8" s="1" t="s">
        <v>10</v>
      </c>
      <c r="L8" s="8">
        <v>-12.76</v>
      </c>
      <c r="M8" s="8">
        <f>M7+L8</f>
        <v>-25.52</v>
      </c>
    </row>
    <row r="9" spans="2:13" ht="16" x14ac:dyDescent="0.2">
      <c r="B9" s="92">
        <v>45000</v>
      </c>
      <c r="C9" s="1" t="s">
        <v>3</v>
      </c>
      <c r="D9" s="1" t="s">
        <v>2</v>
      </c>
      <c r="E9" s="8">
        <v>-27.68</v>
      </c>
      <c r="F9" s="8">
        <f>F8+E9</f>
        <v>-46.96</v>
      </c>
      <c r="I9" s="92">
        <v>44986</v>
      </c>
      <c r="J9" s="1" t="s">
        <v>20</v>
      </c>
      <c r="K9" s="1" t="s">
        <v>10</v>
      </c>
      <c r="L9" s="8">
        <v>-12.76</v>
      </c>
      <c r="M9" s="8">
        <f>M8+L9</f>
        <v>-38.28</v>
      </c>
    </row>
    <row r="10" spans="2:13" ht="16" x14ac:dyDescent="0.2">
      <c r="B10" s="92">
        <v>45028</v>
      </c>
      <c r="C10" s="1" t="s">
        <v>3</v>
      </c>
      <c r="D10" s="1" t="s">
        <v>2</v>
      </c>
      <c r="E10" s="8">
        <v>-10.98</v>
      </c>
      <c r="F10" s="8">
        <f t="shared" ref="F10:F17" si="0">F9+E10</f>
        <v>-57.94</v>
      </c>
      <c r="I10" s="92">
        <v>45017</v>
      </c>
      <c r="J10" s="1" t="s">
        <v>20</v>
      </c>
      <c r="K10" s="1" t="s">
        <v>10</v>
      </c>
      <c r="L10" s="8">
        <v>-12.76</v>
      </c>
      <c r="M10" s="8">
        <f t="shared" ref="M10" si="1">M9+L10</f>
        <v>-51.04</v>
      </c>
    </row>
    <row r="11" spans="2:13" ht="16" x14ac:dyDescent="0.2">
      <c r="B11" s="92">
        <v>45061</v>
      </c>
      <c r="C11" s="1" t="s">
        <v>3</v>
      </c>
      <c r="D11" s="1" t="s">
        <v>2</v>
      </c>
      <c r="E11" s="8">
        <v>-10.98</v>
      </c>
      <c r="F11" s="8">
        <f t="shared" si="0"/>
        <v>-68.92</v>
      </c>
      <c r="I11" s="92">
        <v>45047</v>
      </c>
      <c r="J11" s="1" t="s">
        <v>20</v>
      </c>
      <c r="K11" s="1" t="s">
        <v>10</v>
      </c>
      <c r="L11" s="8">
        <v>-12.76</v>
      </c>
      <c r="M11" s="8">
        <f t="shared" ref="M11:M16" si="2">M10+L11</f>
        <v>-63.8</v>
      </c>
    </row>
    <row r="12" spans="2:13" ht="16" x14ac:dyDescent="0.2">
      <c r="B12" s="92">
        <v>45089</v>
      </c>
      <c r="C12" s="1" t="s">
        <v>3</v>
      </c>
      <c r="D12" s="1" t="s">
        <v>2</v>
      </c>
      <c r="E12" s="8">
        <v>-10.98</v>
      </c>
      <c r="F12" s="8">
        <f t="shared" si="0"/>
        <v>-79.900000000000006</v>
      </c>
      <c r="I12" s="92">
        <v>45078</v>
      </c>
      <c r="J12" s="1" t="s">
        <v>20</v>
      </c>
      <c r="K12" s="1" t="s">
        <v>10</v>
      </c>
      <c r="L12" s="8">
        <v>-12.76</v>
      </c>
      <c r="M12" s="8">
        <f t="shared" si="2"/>
        <v>-76.56</v>
      </c>
    </row>
    <row r="13" spans="2:13" ht="16" x14ac:dyDescent="0.2">
      <c r="B13" s="92">
        <v>45120</v>
      </c>
      <c r="C13" s="1" t="s">
        <v>3</v>
      </c>
      <c r="D13" s="1" t="s">
        <v>2</v>
      </c>
      <c r="E13" s="8">
        <v>-10.98</v>
      </c>
      <c r="F13" s="8">
        <f t="shared" si="0"/>
        <v>-90.88000000000001</v>
      </c>
      <c r="I13" s="92">
        <v>45108</v>
      </c>
      <c r="J13" s="1" t="s">
        <v>20</v>
      </c>
      <c r="K13" s="1" t="s">
        <v>10</v>
      </c>
      <c r="L13" s="8">
        <v>-12.76</v>
      </c>
      <c r="M13" s="8">
        <f t="shared" si="2"/>
        <v>-89.320000000000007</v>
      </c>
    </row>
    <row r="14" spans="2:13" ht="16" x14ac:dyDescent="0.2">
      <c r="B14" s="92">
        <v>45152</v>
      </c>
      <c r="C14" s="1" t="s">
        <v>3</v>
      </c>
      <c r="D14" s="1" t="s">
        <v>2</v>
      </c>
      <c r="E14" s="8">
        <v>-10.98</v>
      </c>
      <c r="F14" s="8">
        <f t="shared" si="0"/>
        <v>-101.86000000000001</v>
      </c>
      <c r="I14" s="92">
        <v>45139</v>
      </c>
      <c r="J14" s="1" t="s">
        <v>20</v>
      </c>
      <c r="K14" s="1" t="s">
        <v>10</v>
      </c>
      <c r="L14" s="8">
        <v>-12.76</v>
      </c>
      <c r="M14" s="8">
        <f t="shared" si="2"/>
        <v>-102.08000000000001</v>
      </c>
    </row>
    <row r="15" spans="2:13" ht="16" x14ac:dyDescent="0.2">
      <c r="B15" s="92">
        <v>45182</v>
      </c>
      <c r="C15" s="1" t="s">
        <v>3</v>
      </c>
      <c r="D15" s="1" t="s">
        <v>2</v>
      </c>
      <c r="E15" s="8">
        <v>-10.98</v>
      </c>
      <c r="F15" s="8">
        <f t="shared" si="0"/>
        <v>-112.84000000000002</v>
      </c>
      <c r="I15" s="92">
        <v>45170</v>
      </c>
      <c r="J15" s="1" t="s">
        <v>20</v>
      </c>
      <c r="K15" s="1" t="s">
        <v>10</v>
      </c>
      <c r="L15" s="8">
        <v>-12.76</v>
      </c>
      <c r="M15" s="8">
        <f t="shared" si="2"/>
        <v>-114.84000000000002</v>
      </c>
    </row>
    <row r="16" spans="2:13" ht="16" x14ac:dyDescent="0.2">
      <c r="B16" s="92">
        <v>45212</v>
      </c>
      <c r="C16" s="1" t="s">
        <v>3</v>
      </c>
      <c r="D16" s="1" t="s">
        <v>2</v>
      </c>
      <c r="E16" s="8">
        <v>-10.98</v>
      </c>
      <c r="F16" s="8">
        <f t="shared" si="0"/>
        <v>-123.82000000000002</v>
      </c>
      <c r="I16" s="92">
        <v>45200</v>
      </c>
      <c r="J16" s="1" t="s">
        <v>20</v>
      </c>
      <c r="K16" s="1" t="s">
        <v>10</v>
      </c>
      <c r="L16" s="8">
        <v>-12.76</v>
      </c>
      <c r="M16" s="8">
        <f t="shared" si="2"/>
        <v>-127.60000000000002</v>
      </c>
    </row>
    <row r="17" spans="2:13" ht="16" x14ac:dyDescent="0.2">
      <c r="B17" s="92">
        <v>45243</v>
      </c>
      <c r="C17" s="1" t="s">
        <v>3</v>
      </c>
      <c r="D17" s="1" t="s">
        <v>2</v>
      </c>
      <c r="E17" s="8">
        <v>-10.98</v>
      </c>
      <c r="F17" s="8">
        <f t="shared" si="0"/>
        <v>-134.80000000000001</v>
      </c>
      <c r="I17" s="92">
        <v>45231</v>
      </c>
      <c r="J17" s="1" t="s">
        <v>20</v>
      </c>
      <c r="K17" s="1" t="s">
        <v>10</v>
      </c>
      <c r="L17" s="8">
        <v>-12.76</v>
      </c>
      <c r="M17" s="8">
        <f>M16+L17</f>
        <v>-140.36000000000001</v>
      </c>
    </row>
    <row r="18" spans="2:13" ht="16" x14ac:dyDescent="0.2">
      <c r="B18" s="92">
        <v>45275</v>
      </c>
      <c r="C18" s="1" t="s">
        <v>3</v>
      </c>
      <c r="D18" s="1" t="s">
        <v>2</v>
      </c>
      <c r="E18" s="8">
        <v>-10.98</v>
      </c>
      <c r="F18" s="8">
        <f>F17+E18</f>
        <v>-145.78</v>
      </c>
      <c r="I18" s="92">
        <v>45261</v>
      </c>
      <c r="J18" s="1" t="s">
        <v>20</v>
      </c>
      <c r="K18" s="1" t="s">
        <v>10</v>
      </c>
      <c r="L18" s="8">
        <v>-12.76</v>
      </c>
      <c r="M18" s="8">
        <f>M17+L18</f>
        <v>-153.12</v>
      </c>
    </row>
    <row r="19" spans="2:13" ht="16" x14ac:dyDescent="0.2">
      <c r="B19" s="26"/>
      <c r="C19" s="1"/>
      <c r="D19" s="1"/>
      <c r="E19" s="3"/>
      <c r="F19" s="8"/>
      <c r="I19" s="26"/>
      <c r="J19" s="1"/>
      <c r="K19" s="1"/>
      <c r="L19" s="6"/>
      <c r="M19" s="8"/>
    </row>
    <row r="20" spans="2:13" ht="16" x14ac:dyDescent="0.2">
      <c r="B20" s="26"/>
      <c r="C20" s="1"/>
      <c r="D20" s="1"/>
      <c r="E20" s="3"/>
      <c r="F20" s="8"/>
      <c r="I20" s="26"/>
      <c r="J20" s="1"/>
      <c r="K20" s="1"/>
      <c r="L20" s="3"/>
      <c r="M20" s="8"/>
    </row>
    <row r="21" spans="2:13" ht="17" thickBot="1" x14ac:dyDescent="0.25">
      <c r="B21" s="160" t="s">
        <v>6</v>
      </c>
      <c r="C21" s="160"/>
      <c r="D21" s="160"/>
      <c r="E21" s="22">
        <f>SUM(E7:E18)</f>
        <v>-145.78</v>
      </c>
      <c r="F21" s="15"/>
      <c r="I21" s="160" t="s">
        <v>6</v>
      </c>
      <c r="J21" s="160"/>
      <c r="K21" s="160"/>
      <c r="L21" s="22">
        <f>SUM(L7:L20)</f>
        <v>-153.12</v>
      </c>
      <c r="M21" s="15"/>
    </row>
    <row r="25" spans="2:13" ht="16" thickBot="1" x14ac:dyDescent="0.25"/>
    <row r="26" spans="2:13" ht="20" thickBot="1" x14ac:dyDescent="0.3">
      <c r="B26" s="137" t="s">
        <v>72</v>
      </c>
      <c r="C26" s="154"/>
      <c r="D26" s="154"/>
      <c r="E26" s="154"/>
      <c r="F26" s="155"/>
    </row>
    <row r="27" spans="2:13" ht="16" thickBot="1" x14ac:dyDescent="0.25">
      <c r="B27" s="12"/>
      <c r="C27" s="12"/>
      <c r="D27" s="12"/>
      <c r="E27" s="13"/>
      <c r="F27" s="13" t="s">
        <v>5</v>
      </c>
    </row>
    <row r="28" spans="2:13" ht="20" thickBot="1" x14ac:dyDescent="0.3">
      <c r="B28" s="92">
        <v>44928</v>
      </c>
      <c r="C28" s="1" t="s">
        <v>1</v>
      </c>
      <c r="D28" s="1" t="s">
        <v>19</v>
      </c>
      <c r="E28" s="2">
        <v>100</v>
      </c>
      <c r="F28" s="2">
        <f>E28</f>
        <v>100</v>
      </c>
      <c r="I28" s="137" t="s">
        <v>73</v>
      </c>
      <c r="J28" s="154"/>
      <c r="K28" s="154"/>
      <c r="L28" s="154"/>
      <c r="M28" s="155"/>
    </row>
    <row r="29" spans="2:13" ht="16" x14ac:dyDescent="0.2">
      <c r="B29" s="92">
        <v>44957</v>
      </c>
      <c r="C29" s="1" t="s">
        <v>1</v>
      </c>
      <c r="D29" s="1" t="s">
        <v>19</v>
      </c>
      <c r="E29" s="2">
        <v>100</v>
      </c>
      <c r="F29" s="8">
        <f>F28+E29</f>
        <v>200</v>
      </c>
      <c r="I29" s="12"/>
      <c r="J29" s="12"/>
      <c r="K29" s="12"/>
      <c r="L29" s="13"/>
      <c r="M29" s="13" t="s">
        <v>5</v>
      </c>
    </row>
    <row r="30" spans="2:13" ht="16" x14ac:dyDescent="0.2">
      <c r="B30" s="92">
        <v>44987</v>
      </c>
      <c r="C30" s="1" t="s">
        <v>1</v>
      </c>
      <c r="D30" s="1" t="s">
        <v>19</v>
      </c>
      <c r="E30" s="2">
        <v>100</v>
      </c>
      <c r="F30" s="8">
        <f t="shared" ref="F30:F37" si="3">F29+E30</f>
        <v>300</v>
      </c>
      <c r="I30" s="92">
        <v>45010</v>
      </c>
      <c r="J30" s="1" t="s">
        <v>24</v>
      </c>
      <c r="K30" s="1" t="s">
        <v>23</v>
      </c>
      <c r="L30" s="8">
        <v>-477.07</v>
      </c>
      <c r="M30" s="8">
        <f>L30</f>
        <v>-477.07</v>
      </c>
    </row>
    <row r="31" spans="2:13" ht="16" x14ac:dyDescent="0.2">
      <c r="B31" s="92">
        <v>45019</v>
      </c>
      <c r="C31" s="1" t="s">
        <v>1</v>
      </c>
      <c r="D31" s="1" t="s">
        <v>19</v>
      </c>
      <c r="E31" s="2">
        <v>100</v>
      </c>
      <c r="F31" s="8">
        <f t="shared" si="3"/>
        <v>400</v>
      </c>
      <c r="I31" s="92">
        <v>45071</v>
      </c>
      <c r="J31" s="1" t="s">
        <v>17</v>
      </c>
      <c r="K31" s="1" t="s">
        <v>16</v>
      </c>
      <c r="L31" s="8">
        <v>-50.9</v>
      </c>
      <c r="M31" s="8">
        <f>M30+L31</f>
        <v>-527.97</v>
      </c>
    </row>
    <row r="32" spans="2:13" ht="16" x14ac:dyDescent="0.2">
      <c r="B32" s="92">
        <v>45049</v>
      </c>
      <c r="C32" s="1" t="s">
        <v>1</v>
      </c>
      <c r="D32" s="1" t="s">
        <v>19</v>
      </c>
      <c r="E32" s="2">
        <v>100</v>
      </c>
      <c r="F32" s="8">
        <f t="shared" si="3"/>
        <v>500</v>
      </c>
      <c r="I32" s="92">
        <v>45095</v>
      </c>
      <c r="J32" s="1" t="s">
        <v>24</v>
      </c>
      <c r="K32" s="1" t="s">
        <v>23</v>
      </c>
      <c r="L32" s="8">
        <v>-477.07</v>
      </c>
      <c r="M32" s="8">
        <f t="shared" ref="M32:M34" si="4">M31+L32</f>
        <v>-1005.04</v>
      </c>
    </row>
    <row r="33" spans="2:13" ht="16" x14ac:dyDescent="0.2">
      <c r="B33" s="92">
        <v>45083</v>
      </c>
      <c r="C33" s="1" t="s">
        <v>1</v>
      </c>
      <c r="D33" s="1" t="s">
        <v>19</v>
      </c>
      <c r="E33" s="2">
        <v>100</v>
      </c>
      <c r="F33" s="8">
        <f t="shared" si="3"/>
        <v>600</v>
      </c>
      <c r="I33" s="92">
        <v>45185</v>
      </c>
      <c r="J33" s="1" t="s">
        <v>24</v>
      </c>
      <c r="K33" s="1" t="s">
        <v>23</v>
      </c>
      <c r="L33" s="8">
        <v>-477.07</v>
      </c>
      <c r="M33" s="8">
        <f t="shared" si="4"/>
        <v>-1482.11</v>
      </c>
    </row>
    <row r="34" spans="2:13" ht="16" x14ac:dyDescent="0.2">
      <c r="B34" s="92">
        <v>45111</v>
      </c>
      <c r="C34" s="1" t="s">
        <v>1</v>
      </c>
      <c r="D34" s="1" t="s">
        <v>19</v>
      </c>
      <c r="E34" s="2">
        <v>100</v>
      </c>
      <c r="F34" s="8">
        <f t="shared" si="3"/>
        <v>700</v>
      </c>
      <c r="I34" s="92">
        <v>45281</v>
      </c>
      <c r="J34" s="1" t="s">
        <v>24</v>
      </c>
      <c r="K34" s="1" t="s">
        <v>23</v>
      </c>
      <c r="L34" s="8">
        <v>-477.07</v>
      </c>
      <c r="M34" s="8">
        <f t="shared" si="4"/>
        <v>-1959.1799999999998</v>
      </c>
    </row>
    <row r="35" spans="2:13" ht="16" x14ac:dyDescent="0.2">
      <c r="B35" s="92">
        <v>45139</v>
      </c>
      <c r="C35" s="1" t="s">
        <v>1</v>
      </c>
      <c r="D35" s="1" t="s">
        <v>19</v>
      </c>
      <c r="E35" s="2">
        <v>100</v>
      </c>
      <c r="F35" s="8">
        <f t="shared" si="3"/>
        <v>800</v>
      </c>
      <c r="I35" s="26"/>
      <c r="J35" s="1"/>
      <c r="K35" s="1"/>
      <c r="L35" s="2"/>
      <c r="M35" s="8"/>
    </row>
    <row r="36" spans="2:13" ht="16" x14ac:dyDescent="0.2">
      <c r="B36" s="92">
        <v>45174</v>
      </c>
      <c r="C36" s="1" t="s">
        <v>1</v>
      </c>
      <c r="D36" s="1" t="s">
        <v>19</v>
      </c>
      <c r="E36" s="2">
        <v>100</v>
      </c>
      <c r="F36" s="8">
        <f t="shared" si="3"/>
        <v>900</v>
      </c>
      <c r="I36" s="26"/>
      <c r="J36" s="1"/>
      <c r="K36" s="1"/>
      <c r="L36" s="2"/>
      <c r="M36" s="8"/>
    </row>
    <row r="37" spans="2:13" ht="16" x14ac:dyDescent="0.2">
      <c r="B37" s="92">
        <v>45288</v>
      </c>
      <c r="C37" s="1" t="s">
        <v>1</v>
      </c>
      <c r="D37" s="1" t="s">
        <v>19</v>
      </c>
      <c r="E37" s="2">
        <v>100</v>
      </c>
      <c r="F37" s="8">
        <f t="shared" si="3"/>
        <v>1000</v>
      </c>
      <c r="I37" s="26"/>
      <c r="J37" s="1"/>
      <c r="K37" s="1"/>
      <c r="L37" s="2"/>
      <c r="M37" s="8"/>
    </row>
    <row r="38" spans="2:13" ht="16" x14ac:dyDescent="0.2">
      <c r="B38" s="26"/>
      <c r="C38" s="1"/>
      <c r="D38" s="1"/>
      <c r="E38" s="2"/>
      <c r="F38" s="8"/>
      <c r="I38" s="26"/>
      <c r="J38" s="1"/>
      <c r="K38" s="1"/>
      <c r="L38" s="2"/>
      <c r="M38" s="8"/>
    </row>
    <row r="39" spans="2:13" ht="17" thickBot="1" x14ac:dyDescent="0.25">
      <c r="B39" s="26"/>
      <c r="C39" s="1"/>
      <c r="D39" s="1"/>
      <c r="E39" s="2"/>
      <c r="F39" s="8"/>
      <c r="I39" s="26"/>
      <c r="J39" s="1"/>
      <c r="K39" s="1"/>
      <c r="L39" s="2"/>
      <c r="M39" s="8"/>
    </row>
    <row r="40" spans="2:13" ht="17" thickBot="1" x14ac:dyDescent="0.25">
      <c r="B40" s="160" t="s">
        <v>6</v>
      </c>
      <c r="C40" s="160"/>
      <c r="D40" s="160"/>
      <c r="E40" s="14">
        <f>SUM(E28:E39)</f>
        <v>1000</v>
      </c>
      <c r="F40" s="15"/>
      <c r="I40" s="26"/>
      <c r="J40" s="1"/>
      <c r="K40" s="1"/>
      <c r="L40" s="2"/>
      <c r="M40" s="8"/>
    </row>
    <row r="41" spans="2:13" ht="17" thickBot="1" x14ac:dyDescent="0.25">
      <c r="I41" s="26"/>
      <c r="J41" s="1"/>
      <c r="K41" s="1"/>
      <c r="L41" s="2"/>
      <c r="M41" s="8"/>
    </row>
    <row r="42" spans="2:13" ht="17" thickBot="1" x14ac:dyDescent="0.25">
      <c r="I42" s="160" t="s">
        <v>6</v>
      </c>
      <c r="J42" s="160"/>
      <c r="K42" s="160"/>
      <c r="L42" s="14">
        <f>SUM(L30:L41)</f>
        <v>-1959.1799999999998</v>
      </c>
      <c r="M42" s="15"/>
    </row>
    <row r="43" spans="2:13" ht="16" thickBot="1" x14ac:dyDescent="0.25"/>
    <row r="44" spans="2:13" ht="20" thickBot="1" x14ac:dyDescent="0.3">
      <c r="B44" s="137" t="s">
        <v>76</v>
      </c>
      <c r="C44" s="154"/>
      <c r="D44" s="154"/>
      <c r="E44" s="154"/>
      <c r="F44" s="155"/>
    </row>
    <row r="45" spans="2:13" ht="16" thickBot="1" x14ac:dyDescent="0.25">
      <c r="B45" s="12"/>
      <c r="C45" s="12"/>
      <c r="D45" s="12"/>
      <c r="E45" s="13"/>
      <c r="F45" s="13" t="s">
        <v>5</v>
      </c>
    </row>
    <row r="46" spans="2:13" ht="20" thickBot="1" x14ac:dyDescent="0.3">
      <c r="B46" s="92">
        <v>44940</v>
      </c>
      <c r="C46" s="1" t="s">
        <v>22</v>
      </c>
      <c r="D46" s="1" t="s">
        <v>21</v>
      </c>
      <c r="E46" s="8">
        <v>-635.25</v>
      </c>
      <c r="F46" s="8">
        <f>E46</f>
        <v>-635.25</v>
      </c>
      <c r="I46" s="137" t="s">
        <v>75</v>
      </c>
      <c r="J46" s="154"/>
      <c r="K46" s="154"/>
      <c r="L46" s="154"/>
      <c r="M46" s="155"/>
    </row>
    <row r="47" spans="2:13" ht="16" x14ac:dyDescent="0.2">
      <c r="B47" s="92">
        <v>44985</v>
      </c>
      <c r="C47" s="1" t="s">
        <v>22</v>
      </c>
      <c r="D47" s="1" t="s">
        <v>21</v>
      </c>
      <c r="E47" s="8">
        <v>-544.5</v>
      </c>
      <c r="F47" s="8">
        <f>F46+E47</f>
        <v>-1179.75</v>
      </c>
      <c r="I47" s="12"/>
      <c r="J47" s="12"/>
      <c r="K47" s="12"/>
      <c r="L47" s="13" t="s">
        <v>4</v>
      </c>
      <c r="M47" s="13" t="s">
        <v>5</v>
      </c>
    </row>
    <row r="48" spans="2:13" ht="16" x14ac:dyDescent="0.2">
      <c r="B48" s="92">
        <v>45095</v>
      </c>
      <c r="C48" s="1" t="s">
        <v>22</v>
      </c>
      <c r="D48" s="1" t="s">
        <v>21</v>
      </c>
      <c r="E48" s="8">
        <v>-605</v>
      </c>
      <c r="F48" s="8">
        <f t="shared" ref="F48:F49" si="5">F47+E48</f>
        <v>-1784.75</v>
      </c>
      <c r="I48" s="92">
        <v>44932</v>
      </c>
      <c r="J48" s="1" t="s">
        <v>26</v>
      </c>
      <c r="K48" s="1" t="s">
        <v>14</v>
      </c>
      <c r="L48" s="8">
        <v>162</v>
      </c>
      <c r="M48" s="8">
        <f>L48</f>
        <v>162</v>
      </c>
    </row>
    <row r="49" spans="2:13" ht="16" x14ac:dyDescent="0.2">
      <c r="B49" s="92">
        <v>45288</v>
      </c>
      <c r="C49" s="1" t="s">
        <v>22</v>
      </c>
      <c r="D49" s="1" t="s">
        <v>21</v>
      </c>
      <c r="E49" s="8">
        <v>-907.5</v>
      </c>
      <c r="F49" s="8">
        <f t="shared" si="5"/>
        <v>-2692.25</v>
      </c>
      <c r="I49" s="92">
        <v>44932</v>
      </c>
      <c r="J49" s="1" t="s">
        <v>27</v>
      </c>
      <c r="K49" s="1" t="s">
        <v>14</v>
      </c>
      <c r="L49" s="8">
        <v>232.84</v>
      </c>
      <c r="M49" s="8">
        <f>M48+L49</f>
        <v>394.84000000000003</v>
      </c>
    </row>
    <row r="50" spans="2:13" ht="16" x14ac:dyDescent="0.2">
      <c r="B50" s="26"/>
      <c r="C50" s="1"/>
      <c r="D50" s="1"/>
      <c r="E50" s="8"/>
      <c r="F50" s="8"/>
      <c r="I50" s="92">
        <v>44963</v>
      </c>
      <c r="J50" s="1" t="s">
        <v>26</v>
      </c>
      <c r="K50" s="1" t="s">
        <v>14</v>
      </c>
      <c r="L50" s="8">
        <v>162</v>
      </c>
      <c r="M50" s="8">
        <f t="shared" ref="M50:M56" si="6">M49+L50</f>
        <v>556.84</v>
      </c>
    </row>
    <row r="51" spans="2:13" ht="16" x14ac:dyDescent="0.2">
      <c r="B51" s="26"/>
      <c r="C51" s="1"/>
      <c r="D51" s="1"/>
      <c r="E51" s="8"/>
      <c r="F51" s="8"/>
      <c r="I51" s="92">
        <v>44991</v>
      </c>
      <c r="J51" s="1" t="s">
        <v>26</v>
      </c>
      <c r="K51" s="1" t="s">
        <v>14</v>
      </c>
      <c r="L51" s="8">
        <v>162</v>
      </c>
      <c r="M51" s="8">
        <f t="shared" si="6"/>
        <v>718.84</v>
      </c>
    </row>
    <row r="52" spans="2:13" ht="16" x14ac:dyDescent="0.2">
      <c r="B52" s="26"/>
      <c r="C52" s="1"/>
      <c r="D52" s="1"/>
      <c r="E52" s="8"/>
      <c r="F52" s="8"/>
      <c r="I52" s="92">
        <v>44991</v>
      </c>
      <c r="J52" s="1" t="s">
        <v>27</v>
      </c>
      <c r="K52" s="1" t="s">
        <v>14</v>
      </c>
      <c r="L52" s="8">
        <v>232.84</v>
      </c>
      <c r="M52" s="8">
        <f t="shared" si="6"/>
        <v>951.68000000000006</v>
      </c>
    </row>
    <row r="53" spans="2:13" ht="16" x14ac:dyDescent="0.2">
      <c r="B53" s="26"/>
      <c r="C53" s="1"/>
      <c r="D53" s="1"/>
      <c r="E53" s="8"/>
      <c r="F53" s="8"/>
      <c r="I53" s="92">
        <v>45019</v>
      </c>
      <c r="J53" s="1" t="s">
        <v>27</v>
      </c>
      <c r="K53" s="1" t="s">
        <v>14</v>
      </c>
      <c r="L53" s="8">
        <v>162</v>
      </c>
      <c r="M53" s="8">
        <f t="shared" si="6"/>
        <v>1113.68</v>
      </c>
    </row>
    <row r="54" spans="2:13" ht="16" x14ac:dyDescent="0.2">
      <c r="B54" s="26"/>
      <c r="C54" s="1"/>
      <c r="D54" s="1"/>
      <c r="E54" s="8"/>
      <c r="F54" s="8"/>
      <c r="I54" s="92">
        <v>45082</v>
      </c>
      <c r="J54" s="1" t="s">
        <v>26</v>
      </c>
      <c r="K54" s="1" t="s">
        <v>14</v>
      </c>
      <c r="L54" s="8">
        <v>251.66</v>
      </c>
      <c r="M54" s="8">
        <f t="shared" si="6"/>
        <v>1365.3400000000001</v>
      </c>
    </row>
    <row r="55" spans="2:13" ht="16" x14ac:dyDescent="0.2">
      <c r="B55" s="26"/>
      <c r="C55" s="1"/>
      <c r="D55" s="1"/>
      <c r="E55" s="8"/>
      <c r="F55" s="8"/>
      <c r="I55" s="92">
        <v>45194</v>
      </c>
      <c r="J55" s="1" t="s">
        <v>26</v>
      </c>
      <c r="K55" s="1" t="s">
        <v>14</v>
      </c>
      <c r="L55" s="8">
        <v>251.66</v>
      </c>
      <c r="M55" s="8">
        <f t="shared" si="6"/>
        <v>1617.0000000000002</v>
      </c>
    </row>
    <row r="56" spans="2:13" ht="16" x14ac:dyDescent="0.2">
      <c r="B56" s="26"/>
      <c r="C56" s="1"/>
      <c r="D56" s="1"/>
      <c r="E56" s="8"/>
      <c r="F56" s="8"/>
      <c r="I56" s="92">
        <v>45244</v>
      </c>
      <c r="J56" s="1" t="s">
        <v>27</v>
      </c>
      <c r="K56" s="1" t="s">
        <v>14</v>
      </c>
      <c r="L56" s="8">
        <v>325.32</v>
      </c>
      <c r="M56" s="8">
        <f t="shared" si="6"/>
        <v>1942.3200000000002</v>
      </c>
    </row>
    <row r="57" spans="2:13" ht="17" thickBot="1" x14ac:dyDescent="0.25">
      <c r="B57" s="26"/>
      <c r="C57" s="1"/>
      <c r="D57" s="1"/>
      <c r="E57" s="8"/>
      <c r="F57" s="8"/>
      <c r="I57" s="26"/>
      <c r="J57" s="1"/>
      <c r="K57" s="1"/>
      <c r="L57" s="8"/>
      <c r="M57" s="8"/>
    </row>
    <row r="58" spans="2:13" ht="17" thickBot="1" x14ac:dyDescent="0.25">
      <c r="B58" s="160" t="s">
        <v>6</v>
      </c>
      <c r="C58" s="160"/>
      <c r="D58" s="160"/>
      <c r="E58" s="14">
        <f>SUM(E46:E57)</f>
        <v>-2692.25</v>
      </c>
      <c r="F58" s="15"/>
      <c r="I58" s="26"/>
      <c r="J58" s="1"/>
      <c r="K58" s="1"/>
      <c r="L58" s="2"/>
      <c r="M58" s="8"/>
    </row>
    <row r="59" spans="2:13" ht="17" thickBot="1" x14ac:dyDescent="0.25">
      <c r="I59" s="26"/>
      <c r="J59" s="1"/>
      <c r="K59" s="1"/>
      <c r="L59" s="2"/>
      <c r="M59" s="8"/>
    </row>
    <row r="60" spans="2:13" ht="17" thickBot="1" x14ac:dyDescent="0.25">
      <c r="I60" s="160" t="s">
        <v>6</v>
      </c>
      <c r="J60" s="160"/>
      <c r="K60" s="160"/>
      <c r="L60" s="14">
        <f>SUM(L48:L59)</f>
        <v>1942.3200000000002</v>
      </c>
      <c r="M60" s="15"/>
    </row>
    <row r="61" spans="2:13" ht="16" thickBot="1" x14ac:dyDescent="0.25"/>
    <row r="62" spans="2:13" ht="20" thickBot="1" x14ac:dyDescent="0.3">
      <c r="B62" s="137" t="s">
        <v>77</v>
      </c>
      <c r="C62" s="154"/>
      <c r="D62" s="154"/>
      <c r="E62" s="154"/>
      <c r="F62" s="155"/>
    </row>
    <row r="63" spans="2:13" ht="16" thickBot="1" x14ac:dyDescent="0.25">
      <c r="B63" s="12"/>
      <c r="C63" s="12"/>
      <c r="D63" s="12"/>
      <c r="E63" s="13"/>
      <c r="F63" s="13" t="s">
        <v>5</v>
      </c>
    </row>
    <row r="64" spans="2:13" ht="20" thickBot="1" x14ac:dyDescent="0.3">
      <c r="B64" s="92">
        <v>45002</v>
      </c>
      <c r="C64" s="1" t="s">
        <v>25</v>
      </c>
      <c r="D64" s="1" t="s">
        <v>13</v>
      </c>
      <c r="E64" s="8">
        <v>11.87</v>
      </c>
      <c r="F64" s="8">
        <f>E64</f>
        <v>11.87</v>
      </c>
      <c r="I64" s="137" t="s">
        <v>74</v>
      </c>
      <c r="J64" s="154"/>
      <c r="K64" s="154"/>
      <c r="L64" s="154"/>
      <c r="M64" s="155"/>
    </row>
    <row r="65" spans="2:13" ht="16" x14ac:dyDescent="0.2">
      <c r="B65" s="92">
        <v>45077</v>
      </c>
      <c r="C65" s="1" t="s">
        <v>25</v>
      </c>
      <c r="D65" s="1" t="s">
        <v>13</v>
      </c>
      <c r="E65" s="8">
        <v>32.26</v>
      </c>
      <c r="F65" s="8">
        <f>F64+E65</f>
        <v>44.129999999999995</v>
      </c>
      <c r="I65" s="12"/>
      <c r="J65" s="12"/>
      <c r="K65" s="12"/>
      <c r="L65" s="13" t="s">
        <v>4</v>
      </c>
      <c r="M65" s="13" t="s">
        <v>5</v>
      </c>
    </row>
    <row r="66" spans="2:13" ht="16" x14ac:dyDescent="0.2">
      <c r="B66" s="26"/>
      <c r="C66" s="1"/>
      <c r="D66" s="1"/>
      <c r="E66" s="2"/>
      <c r="F66" s="8"/>
      <c r="I66" s="92">
        <v>45166</v>
      </c>
      <c r="J66" s="1" t="s">
        <v>26</v>
      </c>
      <c r="K66" s="1" t="s">
        <v>18</v>
      </c>
      <c r="L66" s="8">
        <v>150</v>
      </c>
      <c r="M66" s="2">
        <f>L66</f>
        <v>150</v>
      </c>
    </row>
    <row r="67" spans="2:13" ht="16" x14ac:dyDescent="0.2">
      <c r="B67" s="26"/>
      <c r="C67" s="1"/>
      <c r="D67" s="1"/>
      <c r="E67" s="2"/>
      <c r="F67" s="8"/>
      <c r="I67" s="26"/>
      <c r="J67" s="1"/>
      <c r="K67" s="1"/>
      <c r="L67" s="2"/>
      <c r="M67" s="8"/>
    </row>
    <row r="68" spans="2:13" ht="16" x14ac:dyDescent="0.2">
      <c r="B68" s="26"/>
      <c r="C68" s="1"/>
      <c r="D68" s="1"/>
      <c r="E68" s="2"/>
      <c r="F68" s="8"/>
      <c r="I68" s="26"/>
      <c r="J68" s="1"/>
      <c r="K68" s="1"/>
      <c r="L68" s="2"/>
      <c r="M68" s="8"/>
    </row>
    <row r="69" spans="2:13" ht="16" x14ac:dyDescent="0.2">
      <c r="B69" s="26"/>
      <c r="C69" s="1"/>
      <c r="D69" s="1"/>
      <c r="E69" s="2"/>
      <c r="F69" s="8"/>
      <c r="I69" s="26"/>
      <c r="J69" s="1"/>
      <c r="K69" s="1"/>
      <c r="L69" s="2"/>
      <c r="M69" s="8"/>
    </row>
    <row r="70" spans="2:13" ht="16" x14ac:dyDescent="0.2">
      <c r="B70" s="26"/>
      <c r="C70" s="1"/>
      <c r="D70" s="1"/>
      <c r="E70" s="2"/>
      <c r="F70" s="8"/>
      <c r="I70" s="26"/>
      <c r="J70" s="1"/>
      <c r="K70" s="1"/>
      <c r="L70" s="2"/>
      <c r="M70" s="8"/>
    </row>
    <row r="71" spans="2:13" ht="16" x14ac:dyDescent="0.2">
      <c r="B71" s="26"/>
      <c r="C71" s="1"/>
      <c r="D71" s="1"/>
      <c r="E71" s="2"/>
      <c r="F71" s="8"/>
      <c r="I71" s="26"/>
      <c r="J71" s="1"/>
      <c r="K71" s="1"/>
      <c r="L71" s="2"/>
      <c r="M71" s="8"/>
    </row>
    <row r="72" spans="2:13" ht="16" x14ac:dyDescent="0.2">
      <c r="B72" s="26"/>
      <c r="C72" s="1"/>
      <c r="D72" s="1"/>
      <c r="E72" s="2"/>
      <c r="F72" s="8"/>
      <c r="I72" s="26"/>
      <c r="J72" s="1"/>
      <c r="K72" s="1"/>
      <c r="L72" s="2"/>
      <c r="M72" s="8"/>
    </row>
    <row r="73" spans="2:13" ht="16" x14ac:dyDescent="0.2">
      <c r="B73" s="26"/>
      <c r="C73" s="1"/>
      <c r="D73" s="1"/>
      <c r="E73" s="2"/>
      <c r="F73" s="8"/>
      <c r="I73" s="26"/>
      <c r="J73" s="1"/>
      <c r="K73" s="1"/>
      <c r="L73" s="2"/>
      <c r="M73" s="8"/>
    </row>
    <row r="74" spans="2:13" ht="16" x14ac:dyDescent="0.2">
      <c r="B74" s="26"/>
      <c r="C74" s="1"/>
      <c r="D74" s="1"/>
      <c r="E74" s="2"/>
      <c r="F74" s="8"/>
      <c r="I74" s="26"/>
      <c r="J74" s="1"/>
      <c r="K74" s="1"/>
      <c r="L74" s="2"/>
      <c r="M74" s="8"/>
    </row>
    <row r="75" spans="2:13" ht="16" x14ac:dyDescent="0.2">
      <c r="B75" s="26"/>
      <c r="C75" s="1"/>
      <c r="D75" s="1"/>
      <c r="E75" s="2"/>
      <c r="F75" s="8"/>
      <c r="I75" s="26"/>
      <c r="J75" s="1"/>
      <c r="K75" s="1"/>
      <c r="L75" s="2"/>
      <c r="M75" s="8"/>
    </row>
    <row r="76" spans="2:13" ht="16" x14ac:dyDescent="0.2">
      <c r="B76" s="26"/>
      <c r="C76" s="1"/>
      <c r="D76" s="1"/>
      <c r="E76" s="2"/>
      <c r="F76" s="8"/>
      <c r="I76" s="26"/>
      <c r="J76" s="1"/>
      <c r="K76" s="1"/>
      <c r="L76" s="2"/>
      <c r="M76" s="8"/>
    </row>
    <row r="77" spans="2:13" ht="17" thickBot="1" x14ac:dyDescent="0.25">
      <c r="B77" s="160" t="s">
        <v>6</v>
      </c>
      <c r="C77" s="160"/>
      <c r="D77" s="160"/>
      <c r="E77" s="22">
        <f>SUM(E64:E75)</f>
        <v>44.129999999999995</v>
      </c>
      <c r="F77" s="15"/>
      <c r="I77" s="26"/>
      <c r="J77" s="1"/>
      <c r="K77" s="1"/>
      <c r="L77" s="2"/>
      <c r="M77" s="8"/>
    </row>
    <row r="78" spans="2:13" ht="17" thickBot="1" x14ac:dyDescent="0.25">
      <c r="I78" s="156" t="s">
        <v>6</v>
      </c>
      <c r="J78" s="157"/>
      <c r="K78" s="158"/>
      <c r="L78" s="14">
        <f>SUM(L66:L77)</f>
        <v>150</v>
      </c>
      <c r="M78" s="15"/>
    </row>
    <row r="79" spans="2:13" ht="16" x14ac:dyDescent="0.2">
      <c r="I79" s="28"/>
      <c r="J79" s="28"/>
      <c r="K79" s="28"/>
      <c r="L79" s="29"/>
      <c r="M79" s="15"/>
    </row>
    <row r="80" spans="2:13" ht="17" thickBot="1" x14ac:dyDescent="0.25">
      <c r="I80" s="28"/>
      <c r="J80" s="28"/>
      <c r="K80" s="28"/>
      <c r="L80" s="29"/>
      <c r="M80" s="15"/>
    </row>
    <row r="81" spans="2:16" ht="20" thickBot="1" x14ac:dyDescent="0.3">
      <c r="B81" s="137" t="s">
        <v>78</v>
      </c>
      <c r="C81" s="154"/>
      <c r="D81" s="154"/>
      <c r="E81" s="154"/>
      <c r="F81" s="155"/>
      <c r="I81" s="28"/>
      <c r="J81" s="28"/>
      <c r="K81" s="28"/>
      <c r="L81" s="29"/>
      <c r="M81" s="15"/>
    </row>
    <row r="82" spans="2:16" ht="16" x14ac:dyDescent="0.2">
      <c r="B82" s="12"/>
      <c r="C82" s="12"/>
      <c r="D82" s="12"/>
      <c r="E82" s="13" t="s">
        <v>4</v>
      </c>
      <c r="F82" s="13" t="s">
        <v>5</v>
      </c>
      <c r="I82" s="28"/>
      <c r="J82" s="28"/>
      <c r="K82" s="28"/>
      <c r="L82" s="29"/>
      <c r="M82" s="15"/>
    </row>
    <row r="83" spans="2:16" ht="17" thickBot="1" x14ac:dyDescent="0.25">
      <c r="B83" s="92">
        <v>45015</v>
      </c>
      <c r="C83" s="1" t="s">
        <v>26</v>
      </c>
      <c r="D83" s="10" t="s">
        <v>28</v>
      </c>
      <c r="E83" s="8">
        <v>113.93</v>
      </c>
      <c r="F83" s="8">
        <f>E83</f>
        <v>113.93</v>
      </c>
    </row>
    <row r="84" spans="2:16" ht="20" thickBot="1" x14ac:dyDescent="0.3">
      <c r="B84" s="92">
        <v>45080</v>
      </c>
      <c r="C84" s="1" t="s">
        <v>26</v>
      </c>
      <c r="D84" s="10" t="s">
        <v>28</v>
      </c>
      <c r="E84" s="8">
        <v>309.73</v>
      </c>
      <c r="F84" s="8">
        <f>F83+E84</f>
        <v>423.66</v>
      </c>
      <c r="I84" s="137" t="s">
        <v>79</v>
      </c>
      <c r="J84" s="154"/>
      <c r="K84" s="154"/>
      <c r="L84" s="154"/>
      <c r="M84" s="155"/>
      <c r="P84" s="1"/>
    </row>
    <row r="85" spans="2:16" ht="16" x14ac:dyDescent="0.2">
      <c r="B85" s="92">
        <v>45080</v>
      </c>
      <c r="C85" s="1" t="s">
        <v>26</v>
      </c>
      <c r="D85" s="10" t="s">
        <v>28</v>
      </c>
      <c r="E85" s="8">
        <v>309.73</v>
      </c>
      <c r="F85" s="8">
        <f t="shared" ref="F85" si="7">F84+E85</f>
        <v>733.3900000000001</v>
      </c>
      <c r="I85" s="12"/>
      <c r="J85" s="12"/>
      <c r="K85" s="12"/>
      <c r="L85" s="13" t="s">
        <v>4</v>
      </c>
      <c r="M85" s="13" t="s">
        <v>5</v>
      </c>
    </row>
    <row r="86" spans="2:16" ht="16" x14ac:dyDescent="0.2">
      <c r="B86" s="92">
        <v>45233</v>
      </c>
      <c r="C86" s="1" t="s">
        <v>26</v>
      </c>
      <c r="D86" s="10" t="s">
        <v>28</v>
      </c>
      <c r="E86" s="8">
        <v>309.73</v>
      </c>
      <c r="F86" s="8">
        <f t="shared" ref="F86:F87" si="8">F85+E86</f>
        <v>1043.1200000000001</v>
      </c>
      <c r="H86" s="16"/>
      <c r="I86" s="26"/>
      <c r="J86" s="1"/>
      <c r="K86" s="1"/>
      <c r="L86" s="8"/>
      <c r="M86" s="8"/>
    </row>
    <row r="87" spans="2:16" ht="16" x14ac:dyDescent="0.2">
      <c r="B87" s="92">
        <v>45271</v>
      </c>
      <c r="C87" s="1" t="s">
        <v>26</v>
      </c>
      <c r="D87" s="10" t="s">
        <v>28</v>
      </c>
      <c r="E87" s="8">
        <v>195.81</v>
      </c>
      <c r="F87" s="8">
        <f t="shared" si="8"/>
        <v>1238.93</v>
      </c>
      <c r="I87" s="26"/>
      <c r="J87" s="1"/>
      <c r="K87" s="1"/>
      <c r="L87" s="2"/>
      <c r="M87" s="8"/>
    </row>
    <row r="88" spans="2:16" ht="16" x14ac:dyDescent="0.2">
      <c r="B88" s="26"/>
      <c r="C88" s="1"/>
      <c r="D88" s="10"/>
      <c r="E88" s="8"/>
      <c r="F88" s="8"/>
      <c r="I88" s="26"/>
      <c r="J88" s="1"/>
      <c r="K88" s="1"/>
      <c r="L88" s="2"/>
      <c r="M88" s="8"/>
      <c r="P88" s="16"/>
    </row>
    <row r="89" spans="2:16" ht="16" x14ac:dyDescent="0.2">
      <c r="B89" s="26"/>
      <c r="C89" s="1"/>
      <c r="D89" s="10"/>
      <c r="E89" s="8"/>
      <c r="F89" s="8"/>
      <c r="I89" s="26"/>
      <c r="J89" s="1"/>
      <c r="K89" s="1"/>
      <c r="L89" s="2"/>
      <c r="M89" s="8"/>
    </row>
    <row r="90" spans="2:16" ht="16" x14ac:dyDescent="0.2">
      <c r="B90" s="26"/>
      <c r="C90" s="1"/>
      <c r="D90" s="10"/>
      <c r="E90" s="8"/>
      <c r="F90" s="8"/>
      <c r="I90" s="26"/>
      <c r="J90" s="1"/>
      <c r="K90" s="1"/>
      <c r="L90" s="2"/>
      <c r="M90" s="8"/>
    </row>
    <row r="91" spans="2:16" ht="16" x14ac:dyDescent="0.2">
      <c r="B91" s="26"/>
      <c r="C91" s="1"/>
      <c r="D91" s="10"/>
      <c r="E91" s="2"/>
      <c r="F91" s="8"/>
      <c r="I91" s="26"/>
      <c r="J91" s="1"/>
      <c r="K91" s="1"/>
      <c r="L91" s="2"/>
      <c r="M91" s="8"/>
    </row>
    <row r="92" spans="2:16" ht="16" x14ac:dyDescent="0.2">
      <c r="B92" s="26"/>
      <c r="C92" s="1"/>
      <c r="D92" s="10"/>
      <c r="E92" s="2"/>
      <c r="F92" s="8"/>
      <c r="I92" s="26"/>
      <c r="J92" s="1"/>
      <c r="K92" s="1"/>
      <c r="L92" s="2"/>
      <c r="M92" s="8"/>
    </row>
    <row r="93" spans="2:16" ht="16" x14ac:dyDescent="0.2">
      <c r="B93" s="26"/>
      <c r="C93" s="1"/>
      <c r="D93" s="10"/>
      <c r="E93" s="2"/>
      <c r="F93" s="8"/>
      <c r="I93" s="26"/>
      <c r="J93" s="1"/>
      <c r="K93" s="1"/>
      <c r="L93" s="2"/>
      <c r="M93" s="8"/>
    </row>
    <row r="94" spans="2:16" ht="17" thickBot="1" x14ac:dyDescent="0.25">
      <c r="B94" s="26"/>
      <c r="C94" s="1"/>
      <c r="D94" s="10"/>
      <c r="E94" s="2"/>
      <c r="F94" s="8"/>
      <c r="I94" s="26"/>
      <c r="J94" s="1"/>
      <c r="K94" s="1"/>
      <c r="L94" s="2"/>
      <c r="M94" s="8"/>
    </row>
    <row r="95" spans="2:16" ht="17" thickBot="1" x14ac:dyDescent="0.25">
      <c r="B95" s="160" t="s">
        <v>6</v>
      </c>
      <c r="C95" s="160"/>
      <c r="D95" s="160"/>
      <c r="E95" s="14">
        <f>SUM(E83:E94)</f>
        <v>1238.93</v>
      </c>
      <c r="F95" s="15"/>
      <c r="I95" s="26"/>
      <c r="J95" s="1"/>
      <c r="K95" s="1"/>
      <c r="L95" s="2"/>
      <c r="M95" s="8"/>
    </row>
    <row r="96" spans="2:16" ht="16" x14ac:dyDescent="0.2">
      <c r="I96" s="26"/>
      <c r="J96" s="1"/>
      <c r="K96" s="1"/>
      <c r="L96" s="2"/>
      <c r="M96" s="8"/>
    </row>
    <row r="97" spans="2:16" ht="17" thickBot="1" x14ac:dyDescent="0.25">
      <c r="I97" s="26"/>
      <c r="J97" s="1"/>
      <c r="K97" s="1"/>
      <c r="L97" s="2"/>
      <c r="M97" s="8"/>
    </row>
    <row r="98" spans="2:16" ht="17" thickBot="1" x14ac:dyDescent="0.25">
      <c r="I98" s="156" t="s">
        <v>6</v>
      </c>
      <c r="J98" s="157"/>
      <c r="K98" s="158"/>
      <c r="L98" s="14">
        <f>SUM(L86:L97)</f>
        <v>0</v>
      </c>
      <c r="M98" s="15"/>
      <c r="P98" s="1"/>
    </row>
    <row r="99" spans="2:16" ht="20" thickBot="1" x14ac:dyDescent="0.3">
      <c r="B99" s="137" t="s">
        <v>80</v>
      </c>
      <c r="C99" s="154"/>
      <c r="D99" s="154"/>
      <c r="E99" s="154"/>
      <c r="F99" s="155"/>
    </row>
    <row r="100" spans="2:16" x14ac:dyDescent="0.2">
      <c r="B100" s="12"/>
      <c r="C100" s="12"/>
      <c r="D100" s="12"/>
      <c r="E100" s="13"/>
      <c r="F100" s="13"/>
    </row>
    <row r="101" spans="2:16" ht="16" x14ac:dyDescent="0.2">
      <c r="B101" s="92">
        <v>44937</v>
      </c>
      <c r="C101" s="1" t="s">
        <v>81</v>
      </c>
      <c r="D101" s="1" t="s">
        <v>82</v>
      </c>
      <c r="E101" s="8">
        <v>-375.08</v>
      </c>
      <c r="F101" s="2">
        <f>E101</f>
        <v>-375.08</v>
      </c>
    </row>
    <row r="102" spans="2:16" ht="16" x14ac:dyDescent="0.2">
      <c r="B102" s="26"/>
      <c r="C102" s="1"/>
      <c r="D102" s="1"/>
      <c r="E102" s="2"/>
      <c r="F102" s="8"/>
    </row>
    <row r="103" spans="2:16" ht="16" x14ac:dyDescent="0.2">
      <c r="B103" s="26"/>
      <c r="C103" s="1"/>
      <c r="D103" s="1"/>
      <c r="E103" s="2"/>
      <c r="F103" s="8"/>
    </row>
    <row r="104" spans="2:16" ht="16" x14ac:dyDescent="0.2">
      <c r="B104" s="26"/>
      <c r="C104" s="1"/>
      <c r="D104" s="1"/>
      <c r="E104" s="2"/>
      <c r="F104" s="8"/>
    </row>
    <row r="105" spans="2:16" ht="16" x14ac:dyDescent="0.2">
      <c r="B105" s="26"/>
      <c r="C105" s="1"/>
      <c r="D105" s="1"/>
      <c r="E105" s="2"/>
      <c r="F105" s="8"/>
    </row>
    <row r="106" spans="2:16" ht="19" x14ac:dyDescent="0.25">
      <c r="B106" s="26"/>
      <c r="C106" s="1"/>
      <c r="D106" s="1"/>
      <c r="E106" s="2"/>
      <c r="F106" s="38"/>
      <c r="G106" s="37"/>
      <c r="H106" s="16"/>
    </row>
    <row r="107" spans="2:16" ht="16" x14ac:dyDescent="0.2">
      <c r="B107" s="26"/>
      <c r="C107" s="1"/>
      <c r="D107" s="1"/>
      <c r="E107" s="2"/>
      <c r="F107" s="8"/>
    </row>
    <row r="108" spans="2:16" ht="16" x14ac:dyDescent="0.2">
      <c r="B108" s="26"/>
      <c r="C108" s="1"/>
      <c r="D108" s="1"/>
      <c r="E108" s="2"/>
      <c r="F108" s="8"/>
    </row>
    <row r="109" spans="2:16" ht="16" x14ac:dyDescent="0.2">
      <c r="B109" s="26"/>
      <c r="C109" s="1"/>
      <c r="D109" s="1"/>
      <c r="E109" s="2"/>
      <c r="F109" s="8"/>
    </row>
    <row r="110" spans="2:16" ht="16" x14ac:dyDescent="0.2">
      <c r="B110" s="26"/>
      <c r="C110" s="1"/>
      <c r="D110" s="1"/>
      <c r="E110" s="2"/>
      <c r="F110" s="8"/>
    </row>
    <row r="111" spans="2:16" ht="16" x14ac:dyDescent="0.2">
      <c r="B111" s="26"/>
      <c r="C111" s="1"/>
      <c r="D111" s="1"/>
      <c r="E111" s="2"/>
      <c r="F111" s="8"/>
    </row>
    <row r="112" spans="2:16" ht="17" thickBot="1" x14ac:dyDescent="0.25">
      <c r="B112" s="26"/>
      <c r="C112" s="1"/>
      <c r="D112" s="1"/>
      <c r="E112" s="2"/>
      <c r="F112" s="8"/>
    </row>
    <row r="113" spans="2:6" ht="17" thickBot="1" x14ac:dyDescent="0.25">
      <c r="B113" s="160"/>
      <c r="C113" s="160"/>
      <c r="D113" s="160"/>
      <c r="E113" s="14">
        <f>SUM(E101:E112)</f>
        <v>-375.08</v>
      </c>
      <c r="F113" s="15"/>
    </row>
    <row r="184" spans="5:14" x14ac:dyDescent="0.2">
      <c r="N184" s="12"/>
    </row>
    <row r="185" spans="5:14" x14ac:dyDescent="0.2">
      <c r="E185" s="23"/>
    </row>
    <row r="194" spans="3:6" ht="16" x14ac:dyDescent="0.2">
      <c r="C194" s="35"/>
      <c r="D194" s="35"/>
    </row>
    <row r="195" spans="3:6" ht="16" x14ac:dyDescent="0.2">
      <c r="C195" s="35"/>
      <c r="D195" s="35"/>
    </row>
    <row r="197" spans="3:6" ht="16" x14ac:dyDescent="0.2">
      <c r="C197" s="33"/>
    </row>
    <row r="198" spans="3:6" ht="16" x14ac:dyDescent="0.2">
      <c r="C198" s="33"/>
    </row>
    <row r="199" spans="3:6" ht="16" x14ac:dyDescent="0.2">
      <c r="C199" s="35"/>
    </row>
    <row r="200" spans="3:6" x14ac:dyDescent="0.2">
      <c r="C200" s="32"/>
    </row>
    <row r="201" spans="3:6" ht="16" x14ac:dyDescent="0.2">
      <c r="C201" s="33"/>
    </row>
    <row r="203" spans="3:6" ht="16" x14ac:dyDescent="0.2">
      <c r="C203" s="11"/>
    </row>
    <row r="206" spans="3:6" x14ac:dyDescent="0.2">
      <c r="E206" s="31"/>
    </row>
    <row r="207" spans="3:6" ht="16" x14ac:dyDescent="0.2">
      <c r="C207" s="35"/>
      <c r="E207" s="31"/>
      <c r="F207" s="12"/>
    </row>
    <row r="208" spans="3:6" ht="16" x14ac:dyDescent="0.2">
      <c r="E208" s="11"/>
    </row>
    <row r="209" spans="2:5" ht="16" x14ac:dyDescent="0.2">
      <c r="C209" s="35"/>
      <c r="D209" s="35"/>
      <c r="E209" s="27"/>
    </row>
    <row r="210" spans="2:5" ht="16" x14ac:dyDescent="0.2">
      <c r="E210" s="11"/>
    </row>
    <row r="211" spans="2:5" ht="16" x14ac:dyDescent="0.2">
      <c r="E211" s="27"/>
    </row>
    <row r="212" spans="2:5" ht="16" x14ac:dyDescent="0.2">
      <c r="E212" s="27"/>
    </row>
    <row r="213" spans="2:5" ht="16" x14ac:dyDescent="0.2">
      <c r="E213" s="11"/>
    </row>
    <row r="214" spans="2:5" ht="16" x14ac:dyDescent="0.2">
      <c r="E214" s="11"/>
    </row>
    <row r="215" spans="2:5" ht="16" x14ac:dyDescent="0.2">
      <c r="E215" s="11"/>
    </row>
    <row r="216" spans="2:5" ht="16" x14ac:dyDescent="0.2">
      <c r="E216" s="11"/>
    </row>
    <row r="217" spans="2:5" ht="16" x14ac:dyDescent="0.2">
      <c r="E217" s="11"/>
    </row>
    <row r="218" spans="2:5" ht="16" x14ac:dyDescent="0.2">
      <c r="E218" s="11"/>
    </row>
    <row r="219" spans="2:5" ht="16" x14ac:dyDescent="0.2">
      <c r="E219" s="11"/>
    </row>
    <row r="220" spans="2:5" ht="16" x14ac:dyDescent="0.2">
      <c r="E220" s="11"/>
    </row>
    <row r="221" spans="2:5" ht="16" x14ac:dyDescent="0.2">
      <c r="E221" s="11"/>
    </row>
    <row r="223" spans="2:5" ht="19" x14ac:dyDescent="0.25">
      <c r="B223" s="36"/>
      <c r="C223" s="31"/>
      <c r="D223" s="31"/>
      <c r="E223" s="11"/>
    </row>
    <row r="224" spans="2:5" ht="16" x14ac:dyDescent="0.2">
      <c r="B224" s="12"/>
      <c r="C224" s="34"/>
      <c r="D224" s="34"/>
      <c r="E224" s="29"/>
    </row>
    <row r="225" spans="2:8" ht="16" x14ac:dyDescent="0.2">
      <c r="B225" s="28"/>
      <c r="C225" s="15"/>
      <c r="D225" s="15"/>
    </row>
    <row r="226" spans="2:8" ht="16" x14ac:dyDescent="0.2">
      <c r="B226" s="28"/>
      <c r="C226" s="15"/>
      <c r="D226" s="15"/>
      <c r="E226" s="24"/>
    </row>
    <row r="227" spans="2:8" ht="16" x14ac:dyDescent="0.2">
      <c r="B227" s="28"/>
      <c r="C227" s="15"/>
      <c r="D227" s="15"/>
    </row>
    <row r="228" spans="2:8" ht="16" x14ac:dyDescent="0.2">
      <c r="B228" s="28"/>
      <c r="C228" s="15"/>
      <c r="D228" s="15"/>
    </row>
    <row r="229" spans="2:8" ht="16" x14ac:dyDescent="0.2">
      <c r="B229" s="28"/>
      <c r="C229" s="15"/>
      <c r="D229" s="15"/>
    </row>
    <row r="230" spans="2:8" ht="16" x14ac:dyDescent="0.2">
      <c r="B230" s="28"/>
      <c r="C230" s="15"/>
      <c r="D230" s="15"/>
    </row>
    <row r="231" spans="2:8" ht="16" x14ac:dyDescent="0.2">
      <c r="B231" s="28"/>
      <c r="C231" s="15"/>
      <c r="D231" s="15"/>
      <c r="F231" s="31"/>
    </row>
    <row r="232" spans="2:8" ht="16" x14ac:dyDescent="0.2">
      <c r="B232" s="28"/>
      <c r="C232" s="15"/>
      <c r="D232" s="15"/>
      <c r="F232" s="31"/>
    </row>
    <row r="233" spans="2:8" ht="16" x14ac:dyDescent="0.2">
      <c r="B233" s="28"/>
      <c r="C233" s="15"/>
      <c r="D233" s="15"/>
      <c r="H233" s="35"/>
    </row>
    <row r="234" spans="2:8" ht="16" x14ac:dyDescent="0.2">
      <c r="B234" s="28"/>
      <c r="C234" s="15"/>
      <c r="D234" s="15"/>
      <c r="F234" s="27"/>
      <c r="H234" s="35"/>
    </row>
    <row r="235" spans="2:8" ht="16" x14ac:dyDescent="0.2">
      <c r="B235" s="28"/>
      <c r="C235" s="15"/>
      <c r="D235" s="15"/>
      <c r="F235" s="27"/>
    </row>
    <row r="236" spans="2:8" ht="16" x14ac:dyDescent="0.2">
      <c r="B236" s="28"/>
      <c r="C236" s="15"/>
      <c r="D236" s="15"/>
      <c r="F236" s="27"/>
      <c r="H236" s="33"/>
    </row>
    <row r="237" spans="2:8" ht="16" x14ac:dyDescent="0.2">
      <c r="B237" s="28"/>
      <c r="C237" s="15"/>
      <c r="D237" s="15"/>
      <c r="F237" s="27"/>
      <c r="H237" s="33"/>
    </row>
    <row r="238" spans="2:8" ht="16" x14ac:dyDescent="0.2">
      <c r="B238" s="28"/>
      <c r="C238" s="15"/>
      <c r="D238" s="15"/>
      <c r="F238" s="27"/>
      <c r="H238" s="35"/>
    </row>
    <row r="239" spans="2:8" ht="16" x14ac:dyDescent="0.2">
      <c r="F239" s="27"/>
      <c r="H239" s="32"/>
    </row>
    <row r="240" spans="2:8" ht="16" x14ac:dyDescent="0.2">
      <c r="B240" s="28"/>
      <c r="C240" s="15"/>
      <c r="D240" s="15"/>
      <c r="F240" s="27"/>
      <c r="H240" s="33"/>
    </row>
    <row r="241" spans="2:8" ht="16" x14ac:dyDescent="0.2">
      <c r="B241" s="159"/>
      <c r="C241" s="159"/>
      <c r="D241" s="159"/>
      <c r="F241" s="30"/>
    </row>
    <row r="242" spans="2:8" ht="16" x14ac:dyDescent="0.2">
      <c r="F242" s="11"/>
      <c r="H242" s="11"/>
    </row>
    <row r="243" spans="2:8" ht="16" x14ac:dyDescent="0.2">
      <c r="F243" s="30"/>
    </row>
    <row r="244" spans="2:8" ht="16" x14ac:dyDescent="0.2">
      <c r="F244" s="27"/>
    </row>
    <row r="245" spans="2:8" ht="16" x14ac:dyDescent="0.2">
      <c r="F245" s="30"/>
    </row>
    <row r="246" spans="2:8" ht="16" x14ac:dyDescent="0.2">
      <c r="F246" s="27"/>
      <c r="H246" s="35"/>
    </row>
    <row r="248" spans="2:8" ht="16" x14ac:dyDescent="0.2">
      <c r="H248" s="35"/>
    </row>
    <row r="249" spans="2:8" ht="16" x14ac:dyDescent="0.2">
      <c r="F249" s="27"/>
    </row>
    <row r="251" spans="2:8" x14ac:dyDescent="0.2">
      <c r="F251" s="24"/>
    </row>
    <row r="268" spans="7:7" ht="16" x14ac:dyDescent="0.2">
      <c r="G268" s="35"/>
    </row>
    <row r="269" spans="7:7" ht="16" x14ac:dyDescent="0.2">
      <c r="G269" s="35"/>
    </row>
    <row r="270" spans="7:7" x14ac:dyDescent="0.2">
      <c r="G270" s="23"/>
    </row>
    <row r="271" spans="7:7" ht="16" x14ac:dyDescent="0.2">
      <c r="G271" s="33"/>
    </row>
    <row r="272" spans="7:7" ht="16" x14ac:dyDescent="0.2">
      <c r="G272" s="33"/>
    </row>
    <row r="273" spans="7:7" ht="16" x14ac:dyDescent="0.2">
      <c r="G273" s="35"/>
    </row>
    <row r="274" spans="7:7" x14ac:dyDescent="0.2">
      <c r="G274" s="32"/>
    </row>
    <row r="275" spans="7:7" ht="16" x14ac:dyDescent="0.2">
      <c r="G275" s="33"/>
    </row>
    <row r="277" spans="7:7" ht="16" x14ac:dyDescent="0.2">
      <c r="G277" s="11"/>
    </row>
    <row r="278" spans="7:7" x14ac:dyDescent="0.2">
      <c r="G278" s="23"/>
    </row>
    <row r="281" spans="7:7" ht="16" x14ac:dyDescent="0.2">
      <c r="G281" s="35"/>
    </row>
    <row r="283" spans="7:7" ht="16" x14ac:dyDescent="0.2">
      <c r="G283" s="35"/>
    </row>
  </sheetData>
  <mergeCells count="24">
    <mergeCell ref="D2:J2"/>
    <mergeCell ref="I46:M46"/>
    <mergeCell ref="I60:K60"/>
    <mergeCell ref="I64:M64"/>
    <mergeCell ref="I78:K78"/>
    <mergeCell ref="B77:D77"/>
    <mergeCell ref="I28:M28"/>
    <mergeCell ref="I42:K42"/>
    <mergeCell ref="B5:F5"/>
    <mergeCell ref="B21:D21"/>
    <mergeCell ref="I5:M5"/>
    <mergeCell ref="I21:K21"/>
    <mergeCell ref="B26:F26"/>
    <mergeCell ref="B40:D40"/>
    <mergeCell ref="B44:F44"/>
    <mergeCell ref="B58:D58"/>
    <mergeCell ref="B99:F99"/>
    <mergeCell ref="I84:M84"/>
    <mergeCell ref="I98:K98"/>
    <mergeCell ref="B241:D241"/>
    <mergeCell ref="B62:F62"/>
    <mergeCell ref="B81:F81"/>
    <mergeCell ref="B95:D95"/>
    <mergeCell ref="B113:D1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9BC90-22EA-4219-862B-492C8D55419C}">
  <dimension ref="B1:L103"/>
  <sheetViews>
    <sheetView workbookViewId="0">
      <selection activeCell="K7" sqref="K7"/>
    </sheetView>
  </sheetViews>
  <sheetFormatPr baseColWidth="10" defaultColWidth="8.83203125" defaultRowHeight="15" x14ac:dyDescent="0.2"/>
  <cols>
    <col min="2" max="2" width="11.5" customWidth="1"/>
    <col min="3" max="3" width="34.83203125" bestFit="1" customWidth="1"/>
    <col min="4" max="4" width="34.5" bestFit="1" customWidth="1"/>
    <col min="5" max="6" width="12.5" bestFit="1" customWidth="1"/>
    <col min="7" max="7" width="11.83203125" bestFit="1" customWidth="1"/>
    <col min="8" max="8" width="11.5" bestFit="1" customWidth="1"/>
    <col min="9" max="9" width="25.83203125" bestFit="1" customWidth="1"/>
    <col min="10" max="10" width="18.83203125" customWidth="1"/>
    <col min="11" max="11" width="11.83203125" bestFit="1" customWidth="1"/>
    <col min="12" max="12" width="15.83203125" customWidth="1"/>
    <col min="13" max="13" width="20.83203125" customWidth="1"/>
    <col min="14" max="14" width="11.5" bestFit="1" customWidth="1"/>
    <col min="15" max="16" width="10.6640625" bestFit="1" customWidth="1"/>
  </cols>
  <sheetData>
    <row r="1" spans="2:12" ht="16" thickBot="1" x14ac:dyDescent="0.25"/>
    <row r="2" spans="2:12" ht="38" thickBot="1" x14ac:dyDescent="0.5">
      <c r="D2" s="161" t="s">
        <v>84</v>
      </c>
      <c r="E2" s="162"/>
      <c r="F2" s="162"/>
      <c r="G2" s="162"/>
      <c r="H2" s="162"/>
      <c r="I2" s="162"/>
      <c r="J2" s="163"/>
    </row>
    <row r="4" spans="2:12" ht="16" thickBot="1" x14ac:dyDescent="0.25"/>
    <row r="5" spans="2:12" ht="20" thickBot="1" x14ac:dyDescent="0.3">
      <c r="B5" s="137" t="s">
        <v>85</v>
      </c>
      <c r="C5" s="154"/>
      <c r="D5" s="154"/>
      <c r="E5" s="154"/>
      <c r="F5" s="155"/>
      <c r="H5" s="137" t="s">
        <v>86</v>
      </c>
      <c r="I5" s="154"/>
      <c r="J5" s="154"/>
      <c r="K5" s="154"/>
      <c r="L5" s="155"/>
    </row>
    <row r="6" spans="2:12" x14ac:dyDescent="0.2">
      <c r="B6" s="12"/>
      <c r="C6" s="12"/>
      <c r="D6" s="12"/>
      <c r="E6" s="13"/>
      <c r="F6" s="13" t="s">
        <v>5</v>
      </c>
      <c r="H6" s="12"/>
      <c r="I6" s="12"/>
      <c r="J6" s="12"/>
      <c r="K6" s="13"/>
      <c r="L6" s="13" t="s">
        <v>5</v>
      </c>
    </row>
    <row r="7" spans="2:12" ht="16" x14ac:dyDescent="0.2">
      <c r="B7" s="26">
        <v>44929</v>
      </c>
      <c r="C7" s="1" t="s">
        <v>11</v>
      </c>
      <c r="D7" s="1" t="s">
        <v>10</v>
      </c>
      <c r="E7" s="3">
        <v>-0.15</v>
      </c>
      <c r="F7" s="8">
        <f>E7</f>
        <v>-0.15</v>
      </c>
      <c r="H7" s="92">
        <v>45260</v>
      </c>
      <c r="I7" s="1" t="s">
        <v>89</v>
      </c>
      <c r="J7" s="1" t="s">
        <v>13</v>
      </c>
      <c r="K7" s="8">
        <v>416.96</v>
      </c>
      <c r="L7" s="8">
        <f>K7</f>
        <v>416.96</v>
      </c>
    </row>
    <row r="8" spans="2:12" ht="16" x14ac:dyDescent="0.2">
      <c r="B8" s="26">
        <v>44929</v>
      </c>
      <c r="C8" s="1" t="s">
        <v>12</v>
      </c>
      <c r="D8" s="1" t="s">
        <v>10</v>
      </c>
      <c r="E8" s="3">
        <v>-12.76</v>
      </c>
      <c r="F8" s="8">
        <f>F7+E8</f>
        <v>-12.91</v>
      </c>
      <c r="H8" s="26"/>
      <c r="I8" s="1"/>
      <c r="J8" s="1"/>
      <c r="K8" s="3"/>
      <c r="L8" s="8"/>
    </row>
    <row r="9" spans="2:12" ht="16" x14ac:dyDescent="0.2">
      <c r="B9" s="26">
        <v>44958</v>
      </c>
      <c r="C9" s="1" t="s">
        <v>12</v>
      </c>
      <c r="D9" s="1" t="s">
        <v>10</v>
      </c>
      <c r="E9" s="3">
        <v>-12.76</v>
      </c>
      <c r="F9" s="8">
        <f>F8+E9</f>
        <v>-25.67</v>
      </c>
      <c r="H9" s="26"/>
      <c r="I9" s="1"/>
      <c r="J9" s="1"/>
      <c r="K9" s="3"/>
      <c r="L9" s="8"/>
    </row>
    <row r="10" spans="2:12" ht="16" x14ac:dyDescent="0.2">
      <c r="B10" s="26">
        <v>44986</v>
      </c>
      <c r="C10" s="1" t="s">
        <v>12</v>
      </c>
      <c r="D10" s="1" t="s">
        <v>10</v>
      </c>
      <c r="E10" s="3">
        <v>-12.76</v>
      </c>
      <c r="F10" s="8">
        <f t="shared" ref="F10:F15" si="0">F9+E10</f>
        <v>-38.43</v>
      </c>
      <c r="H10" s="26"/>
      <c r="I10" s="1"/>
      <c r="J10" s="1"/>
      <c r="K10" s="3"/>
      <c r="L10" s="8"/>
    </row>
    <row r="11" spans="2:12" ht="16" x14ac:dyDescent="0.2">
      <c r="B11" s="26">
        <v>45017</v>
      </c>
      <c r="C11" s="1" t="s">
        <v>12</v>
      </c>
      <c r="D11" s="1" t="s">
        <v>10</v>
      </c>
      <c r="E11" s="3">
        <v>-12.76</v>
      </c>
      <c r="F11" s="8">
        <f t="shared" si="0"/>
        <v>-51.19</v>
      </c>
      <c r="H11" s="26"/>
      <c r="I11" s="1"/>
      <c r="J11" s="1"/>
      <c r="K11" s="3"/>
      <c r="L11" s="8"/>
    </row>
    <row r="12" spans="2:12" ht="16" x14ac:dyDescent="0.2">
      <c r="B12" s="26">
        <v>45048</v>
      </c>
      <c r="C12" s="1" t="s">
        <v>12</v>
      </c>
      <c r="D12" s="1" t="s">
        <v>10</v>
      </c>
      <c r="E12" s="3">
        <v>-12.76</v>
      </c>
      <c r="F12" s="8">
        <f t="shared" si="0"/>
        <v>-63.949999999999996</v>
      </c>
      <c r="H12" s="26"/>
      <c r="I12" s="1"/>
      <c r="J12" s="1"/>
      <c r="K12" s="3"/>
      <c r="L12" s="8"/>
    </row>
    <row r="13" spans="2:12" ht="16" x14ac:dyDescent="0.2">
      <c r="B13" s="26">
        <v>45078</v>
      </c>
      <c r="C13" s="1" t="s">
        <v>12</v>
      </c>
      <c r="D13" s="1" t="s">
        <v>10</v>
      </c>
      <c r="E13" s="3">
        <v>-12.76</v>
      </c>
      <c r="F13" s="8">
        <f t="shared" si="0"/>
        <v>-76.709999999999994</v>
      </c>
      <c r="H13" s="26"/>
      <c r="I13" s="1"/>
      <c r="J13" s="1"/>
      <c r="K13" s="3"/>
      <c r="L13" s="8"/>
    </row>
    <row r="14" spans="2:12" ht="16" x14ac:dyDescent="0.2">
      <c r="B14" s="26">
        <v>45108</v>
      </c>
      <c r="C14" s="1" t="s">
        <v>12</v>
      </c>
      <c r="D14" s="1" t="s">
        <v>10</v>
      </c>
      <c r="E14" s="3">
        <v>-12.76</v>
      </c>
      <c r="F14" s="8">
        <f t="shared" si="0"/>
        <v>-89.47</v>
      </c>
      <c r="H14" s="26"/>
      <c r="I14" s="1"/>
      <c r="J14" s="1"/>
      <c r="K14" s="3"/>
      <c r="L14" s="8"/>
    </row>
    <row r="15" spans="2:12" ht="16" x14ac:dyDescent="0.2">
      <c r="B15" s="26">
        <v>45139</v>
      </c>
      <c r="C15" s="1" t="s">
        <v>12</v>
      </c>
      <c r="D15" s="1" t="s">
        <v>10</v>
      </c>
      <c r="E15" s="3">
        <v>-12.76</v>
      </c>
      <c r="F15" s="8">
        <f t="shared" si="0"/>
        <v>-102.23</v>
      </c>
      <c r="H15" s="26"/>
      <c r="I15" s="1"/>
      <c r="J15" s="1"/>
      <c r="K15" s="3"/>
      <c r="L15" s="8"/>
    </row>
    <row r="16" spans="2:12" ht="16" x14ac:dyDescent="0.2">
      <c r="B16" s="26">
        <v>45170</v>
      </c>
      <c r="C16" s="1" t="s">
        <v>12</v>
      </c>
      <c r="D16" s="1" t="s">
        <v>10</v>
      </c>
      <c r="E16" s="3">
        <v>-11.76</v>
      </c>
      <c r="F16" s="8">
        <f t="shared" ref="F16:F17" si="1">F15+E16</f>
        <v>-113.99000000000001</v>
      </c>
      <c r="H16" s="26"/>
      <c r="I16" s="1"/>
      <c r="J16" s="1"/>
      <c r="K16" s="3"/>
      <c r="L16" s="8"/>
    </row>
    <row r="17" spans="2:12" ht="16" x14ac:dyDescent="0.2">
      <c r="B17" s="26">
        <v>45200</v>
      </c>
      <c r="C17" s="1" t="s">
        <v>12</v>
      </c>
      <c r="D17" s="1" t="s">
        <v>10</v>
      </c>
      <c r="E17" s="3">
        <v>-10.76</v>
      </c>
      <c r="F17" s="8">
        <f t="shared" si="1"/>
        <v>-124.75000000000001</v>
      </c>
      <c r="H17" s="26"/>
      <c r="I17" s="1"/>
      <c r="J17" s="1"/>
      <c r="K17" s="3"/>
      <c r="L17" s="8"/>
    </row>
    <row r="18" spans="2:12" ht="16" x14ac:dyDescent="0.2">
      <c r="B18" s="26">
        <v>45231</v>
      </c>
      <c r="C18" s="1" t="s">
        <v>12</v>
      </c>
      <c r="D18" s="1" t="s">
        <v>10</v>
      </c>
      <c r="E18" s="3">
        <v>-9.76</v>
      </c>
      <c r="F18" s="8">
        <f t="shared" ref="F18:F19" si="2">F17+E18</f>
        <v>-134.51000000000002</v>
      </c>
      <c r="H18" s="26"/>
      <c r="I18" s="1"/>
      <c r="J18" s="1"/>
      <c r="K18" s="3"/>
      <c r="L18" s="8"/>
    </row>
    <row r="19" spans="2:12" ht="16" x14ac:dyDescent="0.2">
      <c r="B19" s="26">
        <v>45261</v>
      </c>
      <c r="C19" s="1" t="s">
        <v>12</v>
      </c>
      <c r="D19" s="1" t="s">
        <v>10</v>
      </c>
      <c r="E19" s="3">
        <v>-8.76</v>
      </c>
      <c r="F19" s="8">
        <f t="shared" si="2"/>
        <v>-143.27000000000001</v>
      </c>
      <c r="H19" s="26"/>
      <c r="I19" s="1"/>
      <c r="J19" s="1"/>
      <c r="K19" s="3"/>
      <c r="L19" s="8"/>
    </row>
    <row r="20" spans="2:12" ht="16" x14ac:dyDescent="0.2">
      <c r="B20" s="26"/>
      <c r="C20" s="1"/>
      <c r="D20" s="1"/>
      <c r="E20" s="3"/>
      <c r="F20" s="8"/>
      <c r="H20" s="26"/>
      <c r="I20" s="1"/>
      <c r="J20" s="1"/>
      <c r="K20" s="3"/>
      <c r="L20" s="8"/>
    </row>
    <row r="21" spans="2:12" ht="17" thickBot="1" x14ac:dyDescent="0.25">
      <c r="B21" s="160" t="s">
        <v>6</v>
      </c>
      <c r="C21" s="160"/>
      <c r="D21" s="160"/>
      <c r="E21" s="22">
        <f>SUM(E7:E18)</f>
        <v>-134.51000000000002</v>
      </c>
      <c r="F21" s="15"/>
      <c r="H21" s="160" t="s">
        <v>6</v>
      </c>
      <c r="I21" s="160"/>
      <c r="J21" s="160"/>
      <c r="K21" s="22">
        <f>SUM(K7:K18)</f>
        <v>416.96</v>
      </c>
      <c r="L21" s="15"/>
    </row>
    <row r="24" spans="2:12" ht="16" thickBot="1" x14ac:dyDescent="0.25"/>
    <row r="25" spans="2:12" ht="20" thickBot="1" x14ac:dyDescent="0.3">
      <c r="B25" s="137" t="s">
        <v>87</v>
      </c>
      <c r="C25" s="154"/>
      <c r="D25" s="154"/>
      <c r="E25" s="154"/>
      <c r="F25" s="155"/>
      <c r="H25" s="137" t="s">
        <v>88</v>
      </c>
      <c r="I25" s="154"/>
      <c r="J25" s="154"/>
      <c r="K25" s="154"/>
      <c r="L25" s="155"/>
    </row>
    <row r="26" spans="2:12" x14ac:dyDescent="0.2">
      <c r="B26" s="12"/>
      <c r="C26" s="12"/>
      <c r="D26" s="12"/>
      <c r="E26" s="13"/>
      <c r="F26" s="13" t="s">
        <v>5</v>
      </c>
      <c r="H26" s="12"/>
      <c r="I26" s="12"/>
      <c r="J26" s="12"/>
      <c r="K26" s="13"/>
      <c r="L26" s="13" t="s">
        <v>5</v>
      </c>
    </row>
    <row r="27" spans="2:12" ht="16" x14ac:dyDescent="0.2">
      <c r="B27" s="92">
        <v>44928</v>
      </c>
      <c r="C27" s="1" t="s">
        <v>29</v>
      </c>
      <c r="D27" s="1" t="s">
        <v>19</v>
      </c>
      <c r="E27" s="8">
        <v>178</v>
      </c>
      <c r="F27" s="8">
        <f>E27</f>
        <v>178</v>
      </c>
      <c r="H27" s="92">
        <v>44970</v>
      </c>
      <c r="I27" s="1" t="s">
        <v>38</v>
      </c>
      <c r="J27" s="1" t="s">
        <v>15</v>
      </c>
      <c r="K27" s="8">
        <v>199</v>
      </c>
      <c r="L27" s="8">
        <v>199</v>
      </c>
    </row>
    <row r="28" spans="2:12" ht="16" x14ac:dyDescent="0.2">
      <c r="B28" s="92">
        <v>44957</v>
      </c>
      <c r="C28" s="1" t="s">
        <v>29</v>
      </c>
      <c r="D28" s="1" t="s">
        <v>19</v>
      </c>
      <c r="E28" s="8">
        <v>178</v>
      </c>
      <c r="F28" s="8">
        <f>F27+E28</f>
        <v>356</v>
      </c>
      <c r="H28" s="92">
        <v>44970</v>
      </c>
      <c r="I28" s="1" t="s">
        <v>38</v>
      </c>
      <c r="J28" s="1" t="s">
        <v>15</v>
      </c>
      <c r="K28" s="8">
        <v>199</v>
      </c>
      <c r="L28" s="8">
        <f>L27+K28</f>
        <v>398</v>
      </c>
    </row>
    <row r="29" spans="2:12" ht="16" x14ac:dyDescent="0.2">
      <c r="B29" s="92">
        <v>45202</v>
      </c>
      <c r="C29" s="1" t="s">
        <v>29</v>
      </c>
      <c r="D29" s="1" t="s">
        <v>19</v>
      </c>
      <c r="E29" s="8">
        <v>178</v>
      </c>
      <c r="F29" s="8">
        <f>F28+E29</f>
        <v>534</v>
      </c>
      <c r="H29" s="92">
        <v>44970</v>
      </c>
      <c r="I29" s="1" t="s">
        <v>38</v>
      </c>
      <c r="J29" s="1" t="s">
        <v>15</v>
      </c>
      <c r="K29" s="8">
        <v>199</v>
      </c>
      <c r="L29" s="8">
        <f t="shared" ref="L29:L30" si="3">L28+K29</f>
        <v>597</v>
      </c>
    </row>
    <row r="30" spans="2:12" ht="16" x14ac:dyDescent="0.2">
      <c r="B30" s="92">
        <v>45230</v>
      </c>
      <c r="C30" s="1" t="s">
        <v>29</v>
      </c>
      <c r="D30" s="1" t="s">
        <v>19</v>
      </c>
      <c r="E30" s="8">
        <v>178</v>
      </c>
      <c r="F30" s="8">
        <f t="shared" ref="F30:F32" si="4">F29+E30</f>
        <v>712</v>
      </c>
      <c r="H30" s="92">
        <v>45065</v>
      </c>
      <c r="I30" s="1" t="s">
        <v>38</v>
      </c>
      <c r="J30" s="1" t="s">
        <v>15</v>
      </c>
      <c r="K30" s="8">
        <v>199</v>
      </c>
      <c r="L30" s="8">
        <f t="shared" si="3"/>
        <v>796</v>
      </c>
    </row>
    <row r="31" spans="2:12" ht="16" x14ac:dyDescent="0.2">
      <c r="B31" s="92">
        <v>45265</v>
      </c>
      <c r="C31" s="1" t="s">
        <v>29</v>
      </c>
      <c r="D31" s="1" t="s">
        <v>19</v>
      </c>
      <c r="E31" s="8">
        <v>178</v>
      </c>
      <c r="F31" s="8">
        <f t="shared" si="4"/>
        <v>890</v>
      </c>
      <c r="H31" s="92">
        <v>45065</v>
      </c>
      <c r="I31" s="1" t="s">
        <v>38</v>
      </c>
      <c r="J31" s="1" t="s">
        <v>15</v>
      </c>
      <c r="K31" s="8">
        <v>199</v>
      </c>
      <c r="L31" s="8">
        <f t="shared" ref="L31:L32" si="5">L30+K31</f>
        <v>995</v>
      </c>
    </row>
    <row r="32" spans="2:12" ht="16" x14ac:dyDescent="0.2">
      <c r="B32" s="92">
        <v>45243</v>
      </c>
      <c r="C32" s="1" t="s">
        <v>89</v>
      </c>
      <c r="D32" s="1" t="s">
        <v>19</v>
      </c>
      <c r="E32" s="8">
        <v>3585.47</v>
      </c>
      <c r="F32" s="8">
        <f t="shared" si="4"/>
        <v>4475.4699999999993</v>
      </c>
      <c r="H32" s="92">
        <v>45065</v>
      </c>
      <c r="I32" s="1" t="s">
        <v>38</v>
      </c>
      <c r="J32" s="1" t="s">
        <v>15</v>
      </c>
      <c r="K32" s="8">
        <v>199</v>
      </c>
      <c r="L32" s="8">
        <f t="shared" si="5"/>
        <v>1194</v>
      </c>
    </row>
    <row r="33" spans="2:12" ht="16" x14ac:dyDescent="0.2">
      <c r="B33" s="26"/>
      <c r="C33" s="1"/>
      <c r="D33" s="1"/>
      <c r="E33" s="3"/>
      <c r="F33" s="8"/>
      <c r="H33" s="92">
        <v>45080</v>
      </c>
      <c r="I33" s="1" t="s">
        <v>38</v>
      </c>
      <c r="J33" s="1" t="s">
        <v>15</v>
      </c>
      <c r="K33" s="8">
        <v>199</v>
      </c>
      <c r="L33" s="8">
        <f t="shared" ref="L33:L36" si="6">L32+K33</f>
        <v>1393</v>
      </c>
    </row>
    <row r="34" spans="2:12" ht="16" x14ac:dyDescent="0.2">
      <c r="B34" s="26"/>
      <c r="C34" s="1"/>
      <c r="D34" s="1"/>
      <c r="E34" s="3"/>
      <c r="F34" s="8"/>
      <c r="H34" s="92">
        <v>45080</v>
      </c>
      <c r="I34" s="1" t="s">
        <v>38</v>
      </c>
      <c r="J34" s="1" t="s">
        <v>15</v>
      </c>
      <c r="K34" s="8">
        <v>199</v>
      </c>
      <c r="L34" s="8">
        <f t="shared" si="6"/>
        <v>1592</v>
      </c>
    </row>
    <row r="35" spans="2:12" ht="16" x14ac:dyDescent="0.2">
      <c r="B35" s="26"/>
      <c r="C35" s="1"/>
      <c r="D35" s="1"/>
      <c r="E35" s="3"/>
      <c r="F35" s="8"/>
      <c r="H35" s="92">
        <v>45080</v>
      </c>
      <c r="I35" s="1" t="s">
        <v>38</v>
      </c>
      <c r="J35" s="1" t="s">
        <v>15</v>
      </c>
      <c r="K35" s="8">
        <v>199</v>
      </c>
      <c r="L35" s="8">
        <f t="shared" si="6"/>
        <v>1791</v>
      </c>
    </row>
    <row r="36" spans="2:12" ht="16" x14ac:dyDescent="0.2">
      <c r="B36" s="26"/>
      <c r="C36" s="1"/>
      <c r="D36" s="1"/>
      <c r="E36" s="3"/>
      <c r="F36" s="8"/>
      <c r="H36" s="92">
        <v>45239</v>
      </c>
      <c r="I36" s="1" t="s">
        <v>89</v>
      </c>
      <c r="J36" s="1" t="s">
        <v>15</v>
      </c>
      <c r="K36" s="8">
        <v>4002.39</v>
      </c>
      <c r="L36" s="8">
        <f t="shared" si="6"/>
        <v>5793.3899999999994</v>
      </c>
    </row>
    <row r="37" spans="2:12" ht="16" x14ac:dyDescent="0.2">
      <c r="B37" s="26"/>
      <c r="C37" s="1"/>
      <c r="D37" s="1"/>
      <c r="E37" s="3"/>
      <c r="F37" s="8"/>
      <c r="H37" s="26"/>
      <c r="I37" s="1"/>
      <c r="J37" s="1"/>
      <c r="K37" s="3"/>
      <c r="L37" s="8"/>
    </row>
    <row r="38" spans="2:12" ht="16" x14ac:dyDescent="0.2">
      <c r="B38" s="26"/>
      <c r="C38" s="1"/>
      <c r="D38" s="1"/>
      <c r="E38" s="3"/>
      <c r="F38" s="8"/>
      <c r="H38" s="26"/>
      <c r="I38" s="1"/>
      <c r="J38" s="1"/>
      <c r="K38" s="3"/>
      <c r="L38" s="8"/>
    </row>
    <row r="39" spans="2:12" ht="16" x14ac:dyDescent="0.2">
      <c r="B39" s="26"/>
      <c r="C39" s="1"/>
      <c r="D39" s="1"/>
      <c r="E39" s="3"/>
      <c r="F39" s="8"/>
      <c r="H39" s="26"/>
      <c r="I39" s="1"/>
      <c r="J39" s="1"/>
      <c r="K39" s="3"/>
      <c r="L39" s="8"/>
    </row>
    <row r="40" spans="2:12" ht="16" x14ac:dyDescent="0.2">
      <c r="B40" s="26"/>
      <c r="C40" s="1"/>
      <c r="D40" s="1"/>
      <c r="E40" s="3"/>
      <c r="F40" s="8"/>
      <c r="H40" s="26"/>
      <c r="I40" s="1"/>
      <c r="J40" s="1"/>
      <c r="K40" s="3"/>
      <c r="L40" s="8"/>
    </row>
    <row r="41" spans="2:12" ht="17" thickBot="1" x14ac:dyDescent="0.25">
      <c r="B41" s="160" t="s">
        <v>6</v>
      </c>
      <c r="C41" s="160"/>
      <c r="D41" s="160"/>
      <c r="E41" s="22">
        <f>SUM(E27:E38)</f>
        <v>4475.4699999999993</v>
      </c>
      <c r="F41" s="15"/>
      <c r="H41" s="160" t="s">
        <v>6</v>
      </c>
      <c r="I41" s="160"/>
      <c r="J41" s="160"/>
      <c r="K41" s="22">
        <f>SUM(K27:K38)</f>
        <v>5793.3899999999994</v>
      </c>
      <c r="L41" s="15"/>
    </row>
    <row r="44" spans="2:12" ht="16" thickBot="1" x14ac:dyDescent="0.25"/>
    <row r="45" spans="2:12" ht="20" thickBot="1" x14ac:dyDescent="0.3">
      <c r="B45" s="137" t="s">
        <v>74</v>
      </c>
      <c r="C45" s="154"/>
      <c r="D45" s="154"/>
      <c r="E45" s="154"/>
      <c r="F45" s="155"/>
      <c r="H45" s="137" t="s">
        <v>90</v>
      </c>
      <c r="I45" s="154"/>
      <c r="J45" s="154"/>
      <c r="K45" s="154"/>
      <c r="L45" s="155"/>
    </row>
    <row r="46" spans="2:12" x14ac:dyDescent="0.2">
      <c r="B46" s="12"/>
      <c r="C46" s="12"/>
      <c r="D46" s="12"/>
      <c r="E46" s="13"/>
      <c r="F46" s="13" t="s">
        <v>5</v>
      </c>
      <c r="H46" s="12"/>
      <c r="I46" s="12"/>
      <c r="J46" s="12"/>
      <c r="K46" s="13"/>
      <c r="L46" s="13"/>
    </row>
    <row r="47" spans="2:12" ht="16" x14ac:dyDescent="0.2">
      <c r="B47" s="92">
        <v>45062</v>
      </c>
      <c r="C47" s="1" t="s">
        <v>36</v>
      </c>
      <c r="D47" s="1" t="s">
        <v>18</v>
      </c>
      <c r="E47" s="8">
        <v>1000</v>
      </c>
      <c r="F47" s="8">
        <f>E47</f>
        <v>1000</v>
      </c>
      <c r="H47" s="92">
        <v>45244</v>
      </c>
      <c r="I47" s="1" t="s">
        <v>89</v>
      </c>
      <c r="J47" s="1" t="s">
        <v>14</v>
      </c>
      <c r="K47" s="8">
        <v>3251.94</v>
      </c>
      <c r="L47" s="8">
        <f>K47</f>
        <v>3251.94</v>
      </c>
    </row>
    <row r="48" spans="2:12" ht="16" x14ac:dyDescent="0.2">
      <c r="B48" s="92">
        <v>45062</v>
      </c>
      <c r="C48" s="1" t="s">
        <v>36</v>
      </c>
      <c r="D48" s="1" t="s">
        <v>18</v>
      </c>
      <c r="E48" s="8">
        <v>500</v>
      </c>
      <c r="F48" s="8">
        <f>F47+E48</f>
        <v>1500</v>
      </c>
      <c r="H48" s="26"/>
      <c r="I48" s="1"/>
      <c r="J48" s="1"/>
      <c r="K48" s="3"/>
      <c r="L48" s="8"/>
    </row>
    <row r="49" spans="2:12" ht="16" x14ac:dyDescent="0.2">
      <c r="B49" s="92">
        <v>45166</v>
      </c>
      <c r="C49" s="1" t="s">
        <v>36</v>
      </c>
      <c r="D49" s="1" t="s">
        <v>18</v>
      </c>
      <c r="E49" s="8">
        <v>500</v>
      </c>
      <c r="F49" s="8">
        <f t="shared" ref="F49:F50" si="7">F48+E49</f>
        <v>2000</v>
      </c>
      <c r="H49" s="26"/>
      <c r="I49" s="1"/>
      <c r="J49" s="1"/>
      <c r="K49" s="3"/>
      <c r="L49" s="8"/>
    </row>
    <row r="50" spans="2:12" ht="16" x14ac:dyDescent="0.2">
      <c r="B50" s="92">
        <v>45268</v>
      </c>
      <c r="C50" s="1" t="s">
        <v>89</v>
      </c>
      <c r="D50" s="1" t="s">
        <v>18</v>
      </c>
      <c r="E50" s="8">
        <v>5503.28</v>
      </c>
      <c r="F50" s="8">
        <f t="shared" si="7"/>
        <v>7503.28</v>
      </c>
      <c r="H50" s="26"/>
      <c r="I50" s="1"/>
      <c r="J50" s="1"/>
      <c r="K50" s="3"/>
      <c r="L50" s="8"/>
    </row>
    <row r="51" spans="2:12" ht="16" x14ac:dyDescent="0.2">
      <c r="B51" s="26"/>
      <c r="C51" s="1"/>
      <c r="D51" s="1"/>
      <c r="E51" s="3"/>
      <c r="F51" s="8"/>
      <c r="H51" s="26"/>
      <c r="I51" s="1"/>
      <c r="J51" s="1"/>
      <c r="K51" s="3"/>
      <c r="L51" s="8"/>
    </row>
    <row r="52" spans="2:12" ht="16" x14ac:dyDescent="0.2">
      <c r="B52" s="26"/>
      <c r="C52" s="1"/>
      <c r="D52" s="1"/>
      <c r="E52" s="3"/>
      <c r="F52" s="8"/>
      <c r="H52" s="26"/>
      <c r="I52" s="1"/>
      <c r="J52" s="1"/>
      <c r="K52" s="3"/>
      <c r="L52" s="8"/>
    </row>
    <row r="53" spans="2:12" ht="16" x14ac:dyDescent="0.2">
      <c r="B53" s="26"/>
      <c r="C53" s="1"/>
      <c r="D53" s="1"/>
      <c r="E53" s="3"/>
      <c r="F53" s="8"/>
      <c r="H53" s="26"/>
      <c r="I53" s="1"/>
      <c r="J53" s="1"/>
      <c r="K53" s="3"/>
      <c r="L53" s="8"/>
    </row>
    <row r="54" spans="2:12" ht="16" x14ac:dyDescent="0.2">
      <c r="B54" s="26"/>
      <c r="C54" s="1"/>
      <c r="D54" s="1"/>
      <c r="E54" s="3"/>
      <c r="F54" s="8"/>
      <c r="H54" s="26"/>
      <c r="I54" s="1"/>
      <c r="J54" s="1"/>
      <c r="K54" s="3"/>
      <c r="L54" s="8"/>
    </row>
    <row r="55" spans="2:12" ht="16" x14ac:dyDescent="0.2">
      <c r="B55" s="26"/>
      <c r="C55" s="1"/>
      <c r="D55" s="1"/>
      <c r="E55" s="3"/>
      <c r="F55" s="8"/>
      <c r="H55" s="26"/>
      <c r="I55" s="1"/>
      <c r="J55" s="1"/>
      <c r="K55" s="3"/>
      <c r="L55" s="8"/>
    </row>
    <row r="56" spans="2:12" ht="16" x14ac:dyDescent="0.2">
      <c r="B56" s="26"/>
      <c r="C56" s="1"/>
      <c r="D56" s="1"/>
      <c r="E56" s="3"/>
      <c r="F56" s="8"/>
      <c r="H56" s="26"/>
      <c r="I56" s="1"/>
      <c r="J56" s="1"/>
      <c r="K56" s="3"/>
      <c r="L56" s="8"/>
    </row>
    <row r="57" spans="2:12" ht="16" x14ac:dyDescent="0.2">
      <c r="B57" s="26"/>
      <c r="C57" s="1"/>
      <c r="D57" s="1"/>
      <c r="E57" s="3"/>
      <c r="F57" s="8"/>
      <c r="H57" s="26"/>
      <c r="I57" s="1"/>
      <c r="J57" s="1"/>
      <c r="K57" s="3"/>
      <c r="L57" s="8"/>
    </row>
    <row r="58" spans="2:12" ht="16" x14ac:dyDescent="0.2">
      <c r="B58" s="26"/>
      <c r="C58" s="1"/>
      <c r="D58" s="1"/>
      <c r="E58" s="3"/>
      <c r="F58" s="8"/>
      <c r="H58" s="26"/>
      <c r="I58" s="1"/>
      <c r="J58" s="1"/>
      <c r="K58" s="3"/>
      <c r="L58" s="8"/>
    </row>
    <row r="59" spans="2:12" ht="16" x14ac:dyDescent="0.2">
      <c r="B59" s="26"/>
      <c r="C59" s="1"/>
      <c r="D59" s="1"/>
      <c r="E59" s="3"/>
      <c r="F59" s="8"/>
      <c r="H59" s="26"/>
      <c r="I59" s="1"/>
      <c r="J59" s="1"/>
      <c r="K59" s="3"/>
      <c r="L59" s="8"/>
    </row>
    <row r="60" spans="2:12" ht="16" x14ac:dyDescent="0.2">
      <c r="B60" s="26"/>
      <c r="C60" s="1"/>
      <c r="D60" s="1"/>
      <c r="E60" s="3"/>
      <c r="F60" s="8"/>
      <c r="H60" s="26"/>
      <c r="I60" s="1"/>
      <c r="J60" s="1"/>
      <c r="K60" s="3"/>
      <c r="L60" s="8"/>
    </row>
    <row r="61" spans="2:12" ht="17" thickBot="1" x14ac:dyDescent="0.25">
      <c r="B61" s="160" t="s">
        <v>6</v>
      </c>
      <c r="C61" s="160"/>
      <c r="D61" s="160"/>
      <c r="E61" s="22">
        <f>SUM(E47:E58)</f>
        <v>7503.28</v>
      </c>
      <c r="F61" s="15"/>
      <c r="H61" s="160"/>
      <c r="I61" s="160"/>
      <c r="J61" s="160"/>
      <c r="K61" s="22">
        <f>SUM(K47:K60)</f>
        <v>3251.94</v>
      </c>
      <c r="L61" s="15"/>
    </row>
    <row r="67" spans="2:12" ht="16" thickBot="1" x14ac:dyDescent="0.25"/>
    <row r="68" spans="2:12" ht="20" thickBot="1" x14ac:dyDescent="0.3">
      <c r="B68" s="137" t="s">
        <v>80</v>
      </c>
      <c r="C68" s="138"/>
      <c r="D68" s="138"/>
      <c r="E68" s="138"/>
      <c r="F68" s="139"/>
      <c r="H68" s="137" t="s">
        <v>94</v>
      </c>
      <c r="I68" s="154"/>
      <c r="J68" s="154"/>
      <c r="K68" s="154"/>
      <c r="L68" s="155"/>
    </row>
    <row r="69" spans="2:12" x14ac:dyDescent="0.2">
      <c r="B69" s="12"/>
      <c r="C69" s="12"/>
      <c r="D69" s="12"/>
      <c r="E69" s="13"/>
      <c r="F69" s="13" t="s">
        <v>5</v>
      </c>
      <c r="H69" s="12"/>
      <c r="I69" s="12"/>
      <c r="J69" s="12"/>
      <c r="K69" s="13"/>
      <c r="L69" s="13" t="s">
        <v>5</v>
      </c>
    </row>
    <row r="70" spans="2:12" ht="16" x14ac:dyDescent="0.2">
      <c r="B70" s="26">
        <v>45080</v>
      </c>
      <c r="C70" s="1" t="s">
        <v>31</v>
      </c>
      <c r="D70" s="1" t="s">
        <v>30</v>
      </c>
      <c r="E70" s="3">
        <v>-150</v>
      </c>
      <c r="F70" s="8">
        <f>E70</f>
        <v>-150</v>
      </c>
      <c r="H70" s="92">
        <v>44940</v>
      </c>
      <c r="I70" s="1" t="s">
        <v>33</v>
      </c>
      <c r="J70" s="1" t="s">
        <v>21</v>
      </c>
      <c r="K70" s="8">
        <v>-200</v>
      </c>
      <c r="L70" s="8">
        <f>K70</f>
        <v>-200</v>
      </c>
    </row>
    <row r="71" spans="2:12" ht="16" x14ac:dyDescent="0.2">
      <c r="B71" s="26">
        <v>45083</v>
      </c>
      <c r="C71" s="1" t="s">
        <v>32</v>
      </c>
      <c r="D71" s="1" t="s">
        <v>30</v>
      </c>
      <c r="E71" s="3">
        <v>-400</v>
      </c>
      <c r="F71" s="8">
        <f>F70+E71</f>
        <v>-550</v>
      </c>
      <c r="H71" s="92">
        <v>44985</v>
      </c>
      <c r="I71" s="1" t="s">
        <v>62</v>
      </c>
      <c r="J71" s="1" t="s">
        <v>23</v>
      </c>
      <c r="K71" s="8">
        <v>-300</v>
      </c>
      <c r="L71" s="8">
        <f>L70+K71</f>
        <v>-500</v>
      </c>
    </row>
    <row r="72" spans="2:12" ht="16" x14ac:dyDescent="0.2">
      <c r="B72" s="26">
        <v>45098</v>
      </c>
      <c r="C72" s="1" t="s">
        <v>35</v>
      </c>
      <c r="D72" s="1" t="s">
        <v>34</v>
      </c>
      <c r="E72" s="3">
        <v>-3375</v>
      </c>
      <c r="F72" s="8">
        <f>F71+E72</f>
        <v>-3925</v>
      </c>
      <c r="G72" s="15"/>
      <c r="H72" s="92">
        <v>45288</v>
      </c>
      <c r="I72" s="1" t="s">
        <v>33</v>
      </c>
      <c r="J72" s="1" t="s">
        <v>21</v>
      </c>
      <c r="K72" s="8">
        <v>-100</v>
      </c>
      <c r="L72" s="8">
        <f>L71+K72</f>
        <v>-600</v>
      </c>
    </row>
    <row r="73" spans="2:12" ht="16" x14ac:dyDescent="0.2">
      <c r="B73" s="26">
        <v>45184</v>
      </c>
      <c r="C73" s="1" t="s">
        <v>37</v>
      </c>
      <c r="D73" s="1" t="s">
        <v>30</v>
      </c>
      <c r="E73" s="3">
        <v>-550</v>
      </c>
      <c r="F73" s="8">
        <f>F72+E73</f>
        <v>-4475</v>
      </c>
      <c r="G73" s="5"/>
      <c r="H73" s="26"/>
      <c r="I73" s="1"/>
      <c r="J73" s="1"/>
      <c r="K73" s="3"/>
      <c r="L73" s="8"/>
    </row>
    <row r="74" spans="2:12" ht="16" x14ac:dyDescent="0.2">
      <c r="B74" s="26">
        <v>45254</v>
      </c>
      <c r="C74" s="1" t="s">
        <v>39</v>
      </c>
      <c r="D74" s="1" t="s">
        <v>34</v>
      </c>
      <c r="E74" s="3">
        <v>-13500.16</v>
      </c>
      <c r="F74" s="8">
        <f t="shared" ref="F74" si="8">F73+E74</f>
        <v>-17975.16</v>
      </c>
      <c r="G74" s="11"/>
      <c r="H74" s="26"/>
      <c r="I74" s="1"/>
      <c r="J74" s="1"/>
      <c r="K74" s="3"/>
      <c r="L74" s="8"/>
    </row>
    <row r="75" spans="2:12" ht="16" x14ac:dyDescent="0.2">
      <c r="B75" s="26">
        <v>45272</v>
      </c>
      <c r="C75" s="1" t="s">
        <v>39</v>
      </c>
      <c r="D75" s="1" t="s">
        <v>34</v>
      </c>
      <c r="E75" s="3">
        <v>-16500.16</v>
      </c>
      <c r="F75" s="8">
        <f t="shared" ref="F75" si="9">F74+E75</f>
        <v>-34475.32</v>
      </c>
      <c r="G75" s="11"/>
      <c r="H75" s="26"/>
      <c r="I75" s="1"/>
      <c r="J75" s="1"/>
      <c r="K75" s="3"/>
      <c r="L75" s="8"/>
    </row>
    <row r="76" spans="2:12" ht="16" x14ac:dyDescent="0.2">
      <c r="B76" s="26"/>
      <c r="C76" s="1"/>
      <c r="D76" s="1"/>
      <c r="E76" s="3"/>
      <c r="F76" s="8"/>
      <c r="G76" s="11"/>
      <c r="H76" s="26"/>
      <c r="I76" s="1"/>
      <c r="J76" s="1"/>
      <c r="K76" s="3"/>
      <c r="L76" s="8"/>
    </row>
    <row r="77" spans="2:12" ht="16" x14ac:dyDescent="0.2">
      <c r="B77" s="26"/>
      <c r="C77" s="1"/>
      <c r="D77" s="1"/>
      <c r="E77" s="3"/>
      <c r="F77" s="8"/>
      <c r="G77" s="11"/>
      <c r="H77" s="26"/>
      <c r="I77" s="1"/>
      <c r="J77" s="1"/>
      <c r="K77" s="3"/>
      <c r="L77" s="8"/>
    </row>
    <row r="78" spans="2:12" ht="16" x14ac:dyDescent="0.2">
      <c r="B78" s="26"/>
      <c r="C78" s="1"/>
      <c r="D78" s="1"/>
      <c r="E78" s="3"/>
      <c r="F78" s="8"/>
      <c r="G78" s="39"/>
      <c r="H78" s="26"/>
      <c r="I78" s="1"/>
      <c r="J78" s="1"/>
      <c r="K78" s="3"/>
      <c r="L78" s="8"/>
    </row>
    <row r="79" spans="2:12" ht="16" x14ac:dyDescent="0.2">
      <c r="B79" s="26"/>
      <c r="C79" s="1"/>
      <c r="D79" s="1"/>
      <c r="E79" s="3"/>
      <c r="F79" s="8"/>
      <c r="G79" s="39"/>
      <c r="H79" s="26"/>
      <c r="I79" s="1"/>
      <c r="J79" s="1"/>
      <c r="K79" s="3"/>
      <c r="L79" s="8"/>
    </row>
    <row r="80" spans="2:12" ht="16" x14ac:dyDescent="0.2">
      <c r="B80" s="26"/>
      <c r="C80" s="1"/>
      <c r="D80" s="1"/>
      <c r="E80" s="3"/>
      <c r="F80" s="8"/>
      <c r="G80" s="11"/>
      <c r="H80" s="26"/>
      <c r="I80" s="1"/>
      <c r="J80" s="1"/>
      <c r="K80" s="3"/>
      <c r="L80" s="8"/>
    </row>
    <row r="81" spans="2:12" ht="16" x14ac:dyDescent="0.2">
      <c r="B81" s="26"/>
      <c r="C81" s="1"/>
      <c r="D81" s="1"/>
      <c r="E81" s="3"/>
      <c r="F81" s="8"/>
      <c r="G81" s="11"/>
      <c r="H81" s="26"/>
      <c r="I81" s="1"/>
      <c r="J81" s="1"/>
      <c r="K81" s="3"/>
      <c r="L81" s="8"/>
    </row>
    <row r="82" spans="2:12" ht="16" x14ac:dyDescent="0.2">
      <c r="B82" s="26"/>
      <c r="C82" s="1"/>
      <c r="D82" s="1"/>
      <c r="E82" s="3"/>
      <c r="F82" s="8"/>
      <c r="G82" s="11"/>
      <c r="H82" s="26"/>
      <c r="I82" s="1"/>
      <c r="J82" s="1"/>
      <c r="K82" s="3"/>
      <c r="L82" s="8"/>
    </row>
    <row r="83" spans="2:12" ht="16" x14ac:dyDescent="0.2">
      <c r="B83" s="26"/>
      <c r="C83" s="1"/>
      <c r="D83" s="1"/>
      <c r="E83" s="3"/>
      <c r="F83" s="8"/>
      <c r="G83" s="11"/>
      <c r="H83" s="26"/>
      <c r="I83" s="1"/>
      <c r="J83" s="1"/>
      <c r="K83" s="3"/>
      <c r="L83" s="8"/>
    </row>
    <row r="84" spans="2:12" ht="17" thickBot="1" x14ac:dyDescent="0.25">
      <c r="B84" s="160" t="s">
        <v>6</v>
      </c>
      <c r="C84" s="160"/>
      <c r="D84" s="160"/>
      <c r="E84" s="22">
        <f>SUM(E70:E81)</f>
        <v>-34475.32</v>
      </c>
      <c r="F84" s="15"/>
      <c r="G84" s="5"/>
      <c r="H84" s="160" t="s">
        <v>6</v>
      </c>
      <c r="I84" s="160"/>
      <c r="J84" s="160"/>
      <c r="K84" s="22">
        <f>SUM(K70:K81)</f>
        <v>-600</v>
      </c>
      <c r="L84" s="15"/>
    </row>
    <row r="86" spans="2:12" ht="16" thickBot="1" x14ac:dyDescent="0.25"/>
    <row r="87" spans="2:12" ht="20" thickBot="1" x14ac:dyDescent="0.3">
      <c r="B87" s="137" t="s">
        <v>91</v>
      </c>
      <c r="C87" s="154"/>
      <c r="D87" s="154"/>
      <c r="E87" s="154"/>
      <c r="F87" s="155"/>
      <c r="H87" s="137" t="s">
        <v>95</v>
      </c>
      <c r="I87" s="154"/>
      <c r="J87" s="154"/>
      <c r="K87" s="154"/>
      <c r="L87" s="155"/>
    </row>
    <row r="88" spans="2:12" x14ac:dyDescent="0.2">
      <c r="B88" s="12"/>
      <c r="C88" s="12"/>
      <c r="D88" s="12"/>
      <c r="E88" s="13"/>
      <c r="F88" s="13" t="s">
        <v>5</v>
      </c>
      <c r="H88" s="12"/>
      <c r="I88" s="12"/>
      <c r="J88" s="12"/>
      <c r="K88" s="13"/>
      <c r="L88" s="13" t="s">
        <v>5</v>
      </c>
    </row>
    <row r="89" spans="2:12" ht="16" x14ac:dyDescent="0.2">
      <c r="B89" s="92">
        <v>45281</v>
      </c>
      <c r="C89" s="1" t="s">
        <v>92</v>
      </c>
      <c r="D89" s="1" t="s">
        <v>93</v>
      </c>
      <c r="E89" s="8">
        <v>-5028.17</v>
      </c>
      <c r="F89" s="8">
        <f>E89</f>
        <v>-5028.17</v>
      </c>
      <c r="H89" s="92">
        <v>45239</v>
      </c>
      <c r="I89" s="1" t="s">
        <v>89</v>
      </c>
      <c r="J89" s="1" t="s">
        <v>15</v>
      </c>
      <c r="K89" s="8">
        <v>4002.39</v>
      </c>
      <c r="L89" s="8">
        <f>K89</f>
        <v>4002.39</v>
      </c>
    </row>
    <row r="90" spans="2:12" ht="16" x14ac:dyDescent="0.2">
      <c r="B90" s="26"/>
      <c r="C90" s="1"/>
      <c r="D90" s="1"/>
      <c r="E90" s="3"/>
      <c r="F90" s="8"/>
      <c r="H90" s="92">
        <v>45243</v>
      </c>
      <c r="I90" s="1" t="s">
        <v>89</v>
      </c>
      <c r="J90" s="1" t="s">
        <v>19</v>
      </c>
      <c r="K90" s="8">
        <v>3585.47</v>
      </c>
      <c r="L90" s="8">
        <f>L89+K90</f>
        <v>7587.86</v>
      </c>
    </row>
    <row r="91" spans="2:12" ht="16" x14ac:dyDescent="0.2">
      <c r="B91" s="26"/>
      <c r="C91" s="1"/>
      <c r="D91" s="1"/>
      <c r="E91" s="3"/>
      <c r="F91" s="8"/>
      <c r="H91" s="92">
        <v>45244</v>
      </c>
      <c r="I91" s="1" t="s">
        <v>89</v>
      </c>
      <c r="J91" s="1" t="s">
        <v>14</v>
      </c>
      <c r="K91" s="8">
        <v>3251.94</v>
      </c>
      <c r="L91" s="8">
        <f t="shared" ref="L91:L93" si="10">L90+K91</f>
        <v>10839.8</v>
      </c>
    </row>
    <row r="92" spans="2:12" ht="16" x14ac:dyDescent="0.2">
      <c r="B92" s="26"/>
      <c r="C92" s="1"/>
      <c r="D92" s="1"/>
      <c r="E92" s="3"/>
      <c r="F92" s="8"/>
      <c r="H92" s="92">
        <v>45260</v>
      </c>
      <c r="I92" s="1" t="s">
        <v>89</v>
      </c>
      <c r="J92" s="1" t="s">
        <v>13</v>
      </c>
      <c r="K92" s="8">
        <v>416.96</v>
      </c>
      <c r="L92" s="8">
        <f t="shared" si="10"/>
        <v>11256.759999999998</v>
      </c>
    </row>
    <row r="93" spans="2:12" ht="16" x14ac:dyDescent="0.2">
      <c r="B93" s="26"/>
      <c r="C93" s="1"/>
      <c r="D93" s="1"/>
      <c r="E93" s="3"/>
      <c r="F93" s="8"/>
      <c r="H93" s="92">
        <v>45268</v>
      </c>
      <c r="I93" s="1" t="s">
        <v>89</v>
      </c>
      <c r="J93" s="1" t="s">
        <v>18</v>
      </c>
      <c r="K93" s="8">
        <v>5503.28</v>
      </c>
      <c r="L93" s="8">
        <f t="shared" si="10"/>
        <v>16760.039999999997</v>
      </c>
    </row>
    <row r="94" spans="2:12" ht="16" x14ac:dyDescent="0.2">
      <c r="B94" s="26"/>
      <c r="C94" s="1"/>
      <c r="D94" s="1"/>
      <c r="E94" s="3"/>
      <c r="F94" s="8"/>
      <c r="H94" s="9"/>
      <c r="I94" s="9"/>
      <c r="J94" s="9"/>
      <c r="K94" s="9"/>
      <c r="L94" s="9"/>
    </row>
    <row r="95" spans="2:12" ht="16" x14ac:dyDescent="0.2">
      <c r="B95" s="26"/>
      <c r="C95" s="1"/>
      <c r="D95" s="1"/>
      <c r="E95" s="3"/>
      <c r="F95" s="8"/>
      <c r="H95" s="9"/>
      <c r="I95" s="9"/>
      <c r="J95" s="9"/>
      <c r="K95" s="9"/>
      <c r="L95" s="9"/>
    </row>
    <row r="96" spans="2:12" ht="16" x14ac:dyDescent="0.2">
      <c r="B96" s="26"/>
      <c r="C96" s="1"/>
      <c r="D96" s="1"/>
      <c r="E96" s="3"/>
      <c r="F96" s="8"/>
      <c r="H96" s="92"/>
      <c r="I96" s="1"/>
      <c r="J96" s="1"/>
      <c r="K96" s="8"/>
      <c r="L96" s="8"/>
    </row>
    <row r="97" spans="2:12" ht="16" x14ac:dyDescent="0.2">
      <c r="B97" s="26"/>
      <c r="C97" s="1"/>
      <c r="D97" s="1"/>
      <c r="E97" s="3"/>
      <c r="F97" s="8"/>
      <c r="H97" s="26"/>
      <c r="I97" s="1"/>
      <c r="J97" s="1"/>
      <c r="K97" s="3"/>
      <c r="L97" s="8"/>
    </row>
    <row r="98" spans="2:12" ht="16" x14ac:dyDescent="0.2">
      <c r="B98" s="26"/>
      <c r="C98" s="1"/>
      <c r="D98" s="1"/>
      <c r="E98" s="3"/>
      <c r="F98" s="8"/>
      <c r="H98" s="26"/>
      <c r="I98" s="1"/>
      <c r="J98" s="1"/>
      <c r="K98" s="3"/>
      <c r="L98" s="8"/>
    </row>
    <row r="99" spans="2:12" ht="16" x14ac:dyDescent="0.2">
      <c r="B99" s="26"/>
      <c r="C99" s="1"/>
      <c r="D99" s="1"/>
      <c r="E99" s="3"/>
      <c r="F99" s="8"/>
      <c r="H99" s="26"/>
      <c r="I99" s="1"/>
      <c r="J99" s="1"/>
      <c r="K99" s="3"/>
      <c r="L99" s="8"/>
    </row>
    <row r="100" spans="2:12" ht="16" x14ac:dyDescent="0.2">
      <c r="B100" s="26"/>
      <c r="C100" s="1"/>
      <c r="D100" s="1"/>
      <c r="E100" s="3"/>
      <c r="F100" s="8"/>
      <c r="H100" s="26"/>
      <c r="I100" s="1"/>
      <c r="J100" s="1"/>
      <c r="K100" s="3"/>
      <c r="L100" s="8"/>
    </row>
    <row r="101" spans="2:12" ht="16" x14ac:dyDescent="0.2">
      <c r="B101" s="26"/>
      <c r="C101" s="1"/>
      <c r="D101" s="1"/>
      <c r="E101" s="3"/>
      <c r="F101" s="8"/>
      <c r="H101" s="26"/>
      <c r="I101" s="1"/>
      <c r="J101" s="1"/>
      <c r="K101" s="3"/>
      <c r="L101" s="8"/>
    </row>
    <row r="102" spans="2:12" ht="16" x14ac:dyDescent="0.2">
      <c r="B102" s="26"/>
      <c r="C102" s="1"/>
      <c r="D102" s="1"/>
      <c r="E102" s="3"/>
      <c r="F102" s="8"/>
      <c r="H102" s="26"/>
      <c r="I102" s="1"/>
      <c r="J102" s="1"/>
      <c r="K102" s="3"/>
      <c r="L102" s="8"/>
    </row>
    <row r="103" spans="2:12" ht="17" thickBot="1" x14ac:dyDescent="0.25">
      <c r="B103" s="160" t="s">
        <v>6</v>
      </c>
      <c r="C103" s="160"/>
      <c r="D103" s="160"/>
      <c r="E103" s="22">
        <f>SUM(E89:E100)</f>
        <v>-5028.17</v>
      </c>
      <c r="F103" s="15"/>
      <c r="H103" s="160" t="s">
        <v>6</v>
      </c>
      <c r="I103" s="160"/>
      <c r="J103" s="160"/>
      <c r="K103" s="22">
        <f>SUM(K89:K100)</f>
        <v>16760.039999999997</v>
      </c>
      <c r="L103" s="15"/>
    </row>
  </sheetData>
  <mergeCells count="21">
    <mergeCell ref="B25:F25"/>
    <mergeCell ref="B41:D41"/>
    <mergeCell ref="B68:F68"/>
    <mergeCell ref="H87:L87"/>
    <mergeCell ref="H103:J103"/>
    <mergeCell ref="B87:F87"/>
    <mergeCell ref="B103:D103"/>
    <mergeCell ref="B84:D84"/>
    <mergeCell ref="H68:L68"/>
    <mergeCell ref="H84:J84"/>
    <mergeCell ref="H25:L25"/>
    <mergeCell ref="H41:J41"/>
    <mergeCell ref="B45:F45"/>
    <mergeCell ref="B61:D61"/>
    <mergeCell ref="H45:L45"/>
    <mergeCell ref="H61:J61"/>
    <mergeCell ref="D2:J2"/>
    <mergeCell ref="B5:F5"/>
    <mergeCell ref="B21:D21"/>
    <mergeCell ref="H5:L5"/>
    <mergeCell ref="H21:J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C41DD-FA2A-4898-9AB0-4010E0F8D813}">
  <dimension ref="B2:N37"/>
  <sheetViews>
    <sheetView workbookViewId="0">
      <selection activeCell="G28" sqref="G28"/>
    </sheetView>
  </sheetViews>
  <sheetFormatPr baseColWidth="10" defaultColWidth="8.83203125" defaultRowHeight="15" x14ac:dyDescent="0.2"/>
  <cols>
    <col min="2" max="2" width="23.1640625" customWidth="1"/>
    <col min="3" max="3" width="13.6640625" customWidth="1"/>
    <col min="4" max="4" width="11.5" customWidth="1"/>
    <col min="5" max="5" width="13.33203125" bestFit="1" customWidth="1"/>
    <col min="6" max="6" width="13.5" customWidth="1"/>
    <col min="7" max="7" width="20.5" customWidth="1"/>
    <col min="11" max="11" width="24.6640625" bestFit="1" customWidth="1"/>
    <col min="12" max="12" width="17.1640625" customWidth="1"/>
    <col min="13" max="13" width="21.6640625" customWidth="1"/>
    <col min="14" max="14" width="11.5" bestFit="1" customWidth="1"/>
  </cols>
  <sheetData>
    <row r="2" spans="2:13" ht="16" thickBot="1" x14ac:dyDescent="0.25"/>
    <row r="3" spans="2:13" ht="20" thickBot="1" x14ac:dyDescent="0.3">
      <c r="B3" s="137" t="s">
        <v>96</v>
      </c>
      <c r="C3" s="138"/>
      <c r="D3" s="138"/>
      <c r="E3" s="138"/>
      <c r="F3" s="139"/>
      <c r="G3" s="37"/>
    </row>
    <row r="4" spans="2:13" ht="20" thickBot="1" x14ac:dyDescent="0.3">
      <c r="B4" s="12"/>
      <c r="C4" s="173" t="s">
        <v>100</v>
      </c>
      <c r="D4" s="174"/>
      <c r="E4" s="21" t="s">
        <v>101</v>
      </c>
      <c r="F4" s="60" t="s">
        <v>102</v>
      </c>
      <c r="G4" s="97" t="s">
        <v>0</v>
      </c>
    </row>
    <row r="5" spans="2:13" ht="17" thickBot="1" x14ac:dyDescent="0.25">
      <c r="B5" s="4" t="s">
        <v>13</v>
      </c>
      <c r="C5" s="133">
        <v>44.13</v>
      </c>
      <c r="D5" s="134"/>
      <c r="E5" s="96">
        <v>0</v>
      </c>
      <c r="F5" s="94">
        <v>416.96</v>
      </c>
      <c r="G5" s="101">
        <f>C5+E5+F5</f>
        <v>461.09</v>
      </c>
    </row>
    <row r="6" spans="2:13" ht="20" thickBot="1" x14ac:dyDescent="0.3">
      <c r="B6" s="4" t="s">
        <v>14</v>
      </c>
      <c r="C6" s="135">
        <v>1942.32</v>
      </c>
      <c r="D6" s="136"/>
      <c r="E6" s="95">
        <v>0</v>
      </c>
      <c r="F6" s="94">
        <v>3251.94</v>
      </c>
      <c r="G6" s="101">
        <f t="shared" ref="G6:G9" si="0">C6+E6+F6</f>
        <v>5194.26</v>
      </c>
      <c r="K6" s="137" t="s">
        <v>29</v>
      </c>
      <c r="L6" s="138"/>
      <c r="M6" s="139"/>
    </row>
    <row r="7" spans="2:13" ht="17" thickBot="1" x14ac:dyDescent="0.25">
      <c r="B7" s="4" t="s">
        <v>15</v>
      </c>
      <c r="C7" s="135">
        <v>1238.93</v>
      </c>
      <c r="D7" s="136"/>
      <c r="E7" s="95">
        <v>1791</v>
      </c>
      <c r="F7" s="94">
        <v>4002.39</v>
      </c>
      <c r="G7" s="101">
        <f t="shared" si="0"/>
        <v>7032.32</v>
      </c>
      <c r="K7" s="25" t="s">
        <v>8</v>
      </c>
      <c r="L7" s="164">
        <v>2023</v>
      </c>
      <c r="M7" s="165"/>
    </row>
    <row r="8" spans="2:13" ht="16" x14ac:dyDescent="0.2">
      <c r="B8" s="4" t="s">
        <v>19</v>
      </c>
      <c r="C8" s="135">
        <v>1000</v>
      </c>
      <c r="D8" s="136"/>
      <c r="E8" s="95">
        <v>890</v>
      </c>
      <c r="F8" s="94">
        <v>3585.47</v>
      </c>
      <c r="G8" s="101">
        <f t="shared" si="0"/>
        <v>5475.4699999999993</v>
      </c>
      <c r="K8" s="1" t="s">
        <v>99</v>
      </c>
      <c r="L8" s="1" t="s">
        <v>98</v>
      </c>
      <c r="M8" s="3">
        <v>-375.08</v>
      </c>
    </row>
    <row r="9" spans="2:13" ht="16" x14ac:dyDescent="0.2">
      <c r="B9" s="4" t="s">
        <v>18</v>
      </c>
      <c r="C9" s="149">
        <v>150</v>
      </c>
      <c r="D9" s="150"/>
      <c r="E9" s="93">
        <v>2000</v>
      </c>
      <c r="F9" s="94">
        <v>5503.28</v>
      </c>
      <c r="G9" s="101">
        <f t="shared" si="0"/>
        <v>7653.28</v>
      </c>
      <c r="K9" s="19"/>
      <c r="L9" s="144"/>
      <c r="M9" s="144"/>
    </row>
    <row r="10" spans="2:13" ht="16" x14ac:dyDescent="0.2">
      <c r="B10" s="9"/>
      <c r="C10" s="175"/>
      <c r="D10" s="175"/>
      <c r="E10" s="8"/>
      <c r="F10" s="98"/>
      <c r="G10" s="10"/>
      <c r="K10" s="19"/>
      <c r="L10" s="144"/>
      <c r="M10" s="144"/>
    </row>
    <row r="11" spans="2:13" ht="16" x14ac:dyDescent="0.2">
      <c r="B11" s="9"/>
      <c r="C11" s="175"/>
      <c r="D11" s="175"/>
      <c r="E11" s="8"/>
      <c r="F11" s="98"/>
      <c r="G11" s="10"/>
      <c r="K11" s="19"/>
      <c r="L11" s="144"/>
      <c r="M11" s="144"/>
    </row>
    <row r="12" spans="2:13" ht="16" x14ac:dyDescent="0.2">
      <c r="B12" s="9"/>
      <c r="C12" s="175"/>
      <c r="D12" s="175"/>
      <c r="E12" s="8"/>
      <c r="F12" s="98"/>
      <c r="G12" s="10"/>
      <c r="K12" s="19"/>
      <c r="L12" s="144"/>
      <c r="M12" s="144"/>
    </row>
    <row r="13" spans="2:13" ht="16" x14ac:dyDescent="0.2">
      <c r="B13" s="9"/>
      <c r="C13" s="175"/>
      <c r="D13" s="175"/>
      <c r="E13" s="8"/>
      <c r="F13" s="98"/>
      <c r="G13" s="10"/>
      <c r="K13" s="19"/>
      <c r="L13" s="144"/>
      <c r="M13" s="144"/>
    </row>
    <row r="14" spans="2:13" ht="16" x14ac:dyDescent="0.2">
      <c r="B14" s="4"/>
      <c r="C14" s="175"/>
      <c r="D14" s="175"/>
      <c r="E14" s="95"/>
      <c r="F14" s="73"/>
      <c r="G14" s="10"/>
      <c r="K14" s="19"/>
      <c r="L14" s="144"/>
      <c r="M14" s="144"/>
    </row>
    <row r="15" spans="2:13" ht="16" x14ac:dyDescent="0.2">
      <c r="B15" s="4"/>
      <c r="C15" s="175"/>
      <c r="D15" s="175"/>
      <c r="E15" s="95"/>
      <c r="F15" s="73"/>
      <c r="G15" s="9"/>
      <c r="K15" s="19"/>
      <c r="L15" s="144"/>
      <c r="M15" s="144"/>
    </row>
    <row r="16" spans="2:13" ht="16" x14ac:dyDescent="0.2">
      <c r="B16" s="4"/>
      <c r="C16" s="175"/>
      <c r="D16" s="175"/>
      <c r="E16" s="8"/>
      <c r="F16" s="74"/>
      <c r="G16" s="9"/>
      <c r="K16" s="19"/>
      <c r="L16" s="144"/>
      <c r="M16" s="144"/>
    </row>
    <row r="17" spans="2:14" ht="17" thickBot="1" x14ac:dyDescent="0.25">
      <c r="B17" s="4"/>
      <c r="C17" s="176"/>
      <c r="D17" s="177"/>
      <c r="E17" s="96"/>
      <c r="F17" s="74"/>
      <c r="G17" s="100"/>
      <c r="K17" s="7"/>
      <c r="L17" s="166"/>
      <c r="M17" s="167"/>
    </row>
    <row r="18" spans="2:14" ht="17" thickBot="1" x14ac:dyDescent="0.25">
      <c r="B18" s="89" t="s">
        <v>5</v>
      </c>
      <c r="C18" s="171">
        <f>SUM(C5:C17)</f>
        <v>4375.38</v>
      </c>
      <c r="D18" s="172"/>
      <c r="E18" s="21">
        <f>SUM(E5:E17)</f>
        <v>4681</v>
      </c>
      <c r="F18" s="99">
        <f>SUM(F5:F17)</f>
        <v>16760.04</v>
      </c>
      <c r="G18" s="21">
        <f>SUM(G5:G17)</f>
        <v>25816.42</v>
      </c>
      <c r="K18" s="25" t="s">
        <v>0</v>
      </c>
      <c r="L18" s="147">
        <f>SUM(L8:M16)</f>
        <v>-375.08</v>
      </c>
      <c r="M18" s="148"/>
    </row>
    <row r="21" spans="2:14" ht="16" thickBot="1" x14ac:dyDescent="0.25"/>
    <row r="22" spans="2:14" ht="20" thickBot="1" x14ac:dyDescent="0.3">
      <c r="B22" s="137" t="s">
        <v>9</v>
      </c>
      <c r="C22" s="138"/>
      <c r="D22" s="138"/>
      <c r="E22" s="138"/>
      <c r="F22" s="139"/>
      <c r="K22" s="137" t="s">
        <v>97</v>
      </c>
      <c r="L22" s="138"/>
      <c r="M22" s="138"/>
      <c r="N22" s="139"/>
    </row>
    <row r="23" spans="2:14" ht="17" thickBot="1" x14ac:dyDescent="0.25">
      <c r="B23" s="25" t="s">
        <v>8</v>
      </c>
      <c r="C23" s="164">
        <v>2023</v>
      </c>
      <c r="D23" s="170"/>
      <c r="E23" s="170"/>
      <c r="F23" s="165"/>
      <c r="K23" s="12"/>
      <c r="L23" s="12"/>
      <c r="M23" s="17"/>
      <c r="N23" s="13" t="s">
        <v>5</v>
      </c>
    </row>
    <row r="24" spans="2:14" ht="16" x14ac:dyDescent="0.2">
      <c r="B24" s="19" t="s">
        <v>43</v>
      </c>
      <c r="C24" s="144">
        <v>-4950.33</v>
      </c>
      <c r="D24" s="144"/>
      <c r="E24" s="144"/>
      <c r="F24" s="144"/>
      <c r="K24" s="1" t="s">
        <v>40</v>
      </c>
      <c r="L24" s="1" t="s">
        <v>7</v>
      </c>
      <c r="M24" s="3">
        <v>-145.78</v>
      </c>
      <c r="N24" s="18">
        <f>M24</f>
        <v>-145.78</v>
      </c>
    </row>
    <row r="25" spans="2:14" ht="16" x14ac:dyDescent="0.2">
      <c r="B25" s="19" t="s">
        <v>29</v>
      </c>
      <c r="C25" s="144">
        <v>-375.08</v>
      </c>
      <c r="D25" s="144"/>
      <c r="E25" s="144"/>
      <c r="F25" s="144"/>
      <c r="K25" s="1" t="s">
        <v>20</v>
      </c>
      <c r="L25" s="1" t="s">
        <v>10</v>
      </c>
      <c r="M25" s="3">
        <v>-153.12</v>
      </c>
      <c r="N25" s="20">
        <f t="shared" ref="N25:N27" si="1">N24+M25</f>
        <v>-298.89999999999998</v>
      </c>
    </row>
    <row r="26" spans="2:14" ht="16" x14ac:dyDescent="0.2">
      <c r="B26" s="19"/>
      <c r="C26" s="144"/>
      <c r="D26" s="144"/>
      <c r="E26" s="144"/>
      <c r="F26" s="144"/>
      <c r="K26" s="1" t="s">
        <v>22</v>
      </c>
      <c r="L26" s="1" t="s">
        <v>21</v>
      </c>
      <c r="M26" s="40">
        <v>-2692.25</v>
      </c>
      <c r="N26" s="20">
        <f t="shared" si="1"/>
        <v>-2991.15</v>
      </c>
    </row>
    <row r="27" spans="2:14" ht="16" x14ac:dyDescent="0.2">
      <c r="B27" s="19"/>
      <c r="C27" s="144"/>
      <c r="D27" s="144"/>
      <c r="E27" s="144"/>
      <c r="F27" s="144"/>
      <c r="K27" s="1" t="s">
        <v>41</v>
      </c>
      <c r="L27" s="1" t="s">
        <v>42</v>
      </c>
      <c r="M27" s="40">
        <v>-1959.18</v>
      </c>
      <c r="N27" s="18">
        <f t="shared" si="1"/>
        <v>-4950.33</v>
      </c>
    </row>
    <row r="28" spans="2:14" ht="16" x14ac:dyDescent="0.2">
      <c r="B28" s="19"/>
      <c r="C28" s="144"/>
      <c r="D28" s="144"/>
      <c r="E28" s="144"/>
      <c r="F28" s="144"/>
      <c r="K28" s="1"/>
      <c r="L28" s="1"/>
      <c r="M28" s="3"/>
      <c r="N28" s="18"/>
    </row>
    <row r="29" spans="2:14" ht="16" x14ac:dyDescent="0.2">
      <c r="B29" s="19"/>
      <c r="C29" s="144"/>
      <c r="D29" s="144"/>
      <c r="E29" s="144"/>
      <c r="F29" s="144"/>
      <c r="K29" s="1"/>
      <c r="L29" s="1"/>
      <c r="M29" s="3"/>
      <c r="N29" s="18"/>
    </row>
    <row r="30" spans="2:14" ht="16" x14ac:dyDescent="0.2">
      <c r="B30" s="19"/>
      <c r="C30" s="144"/>
      <c r="D30" s="144"/>
      <c r="E30" s="144"/>
      <c r="F30" s="144"/>
      <c r="K30" s="1"/>
      <c r="L30" s="1"/>
      <c r="M30" s="3"/>
      <c r="N30" s="18"/>
    </row>
    <row r="31" spans="2:14" ht="16" x14ac:dyDescent="0.2">
      <c r="B31" s="19"/>
      <c r="C31" s="144"/>
      <c r="D31" s="144"/>
      <c r="E31" s="144"/>
      <c r="F31" s="144"/>
      <c r="K31" s="1"/>
      <c r="L31" s="1"/>
      <c r="M31" s="3"/>
      <c r="N31" s="8"/>
    </row>
    <row r="32" spans="2:14" ht="16" x14ac:dyDescent="0.2">
      <c r="B32" s="19"/>
      <c r="C32" s="144"/>
      <c r="D32" s="144"/>
      <c r="E32" s="144"/>
      <c r="F32" s="144"/>
      <c r="K32" s="1"/>
      <c r="L32" s="1"/>
      <c r="M32" s="3"/>
      <c r="N32" s="8"/>
    </row>
    <row r="33" spans="2:14" ht="17" thickBot="1" x14ac:dyDescent="0.25">
      <c r="B33" s="7"/>
      <c r="C33" s="166"/>
      <c r="D33" s="169"/>
      <c r="E33" s="169"/>
      <c r="F33" s="167"/>
      <c r="K33" s="1"/>
      <c r="L33" s="1"/>
      <c r="M33" s="3"/>
      <c r="N33" s="8"/>
    </row>
    <row r="34" spans="2:14" ht="17" thickBot="1" x14ac:dyDescent="0.25">
      <c r="B34" s="25" t="s">
        <v>0</v>
      </c>
      <c r="C34" s="147">
        <f>SUM(C24:F32)</f>
        <v>-5325.41</v>
      </c>
      <c r="D34" s="168"/>
      <c r="E34" s="168"/>
      <c r="F34" s="148"/>
      <c r="K34" s="1"/>
      <c r="L34" s="1"/>
      <c r="M34" s="3"/>
      <c r="N34" s="8"/>
    </row>
    <row r="35" spans="2:14" ht="16" x14ac:dyDescent="0.2">
      <c r="K35" s="1"/>
      <c r="L35" s="1"/>
      <c r="M35" s="3"/>
      <c r="N35" s="8"/>
    </row>
    <row r="36" spans="2:14" ht="17" thickBot="1" x14ac:dyDescent="0.25">
      <c r="K36" s="1"/>
      <c r="L36" s="1"/>
      <c r="M36" s="3"/>
      <c r="N36" s="8"/>
    </row>
    <row r="37" spans="2:14" ht="17" thickBot="1" x14ac:dyDescent="0.25">
      <c r="K37" s="160"/>
      <c r="L37" s="156"/>
      <c r="M37" s="21">
        <f>SUM(M24:M36)</f>
        <v>-4950.33</v>
      </c>
      <c r="N37" s="15"/>
    </row>
  </sheetData>
  <mergeCells count="43">
    <mergeCell ref="C18:D18"/>
    <mergeCell ref="C4:D4"/>
    <mergeCell ref="C12:D12"/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C5:D5"/>
    <mergeCell ref="C6:D6"/>
    <mergeCell ref="C17:D17"/>
    <mergeCell ref="K37:L37"/>
    <mergeCell ref="B22:F22"/>
    <mergeCell ref="B3:F3"/>
    <mergeCell ref="C34:F34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23:F23"/>
    <mergeCell ref="K6:M6"/>
    <mergeCell ref="L7:M7"/>
    <mergeCell ref="K22:N22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62BCA8AF690040BADE0D6B7CFFAEA1" ma:contentTypeVersion="19" ma:contentTypeDescription="Crée un document." ma:contentTypeScope="" ma:versionID="2a864124d2fef899857ebc3b69b5879c">
  <xsd:schema xmlns:xsd="http://www.w3.org/2001/XMLSchema" xmlns:xs="http://www.w3.org/2001/XMLSchema" xmlns:p="http://schemas.microsoft.com/office/2006/metadata/properties" xmlns:ns2="aa03b550-7890-4f5c-ac0e-d3ad5002cd5d" xmlns:ns3="b00c5418-3b6d-47a8-91f0-107b9a772882" targetNamespace="http://schemas.microsoft.com/office/2006/metadata/properties" ma:root="true" ma:fieldsID="1b0fab20b63482191f867d4c77ac7153" ns2:_="" ns3:_="">
    <xsd:import namespace="aa03b550-7890-4f5c-ac0e-d3ad5002cd5d"/>
    <xsd:import namespace="b00c5418-3b6d-47a8-91f0-107b9a7728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3b550-7890-4f5c-ac0e-d3ad5002cd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e95182-e1fe-4dcc-ba12-3455dc3c4ec9}" ma:internalName="TaxCatchAll" ma:showField="CatchAllData" ma:web="aa03b550-7890-4f5c-ac0e-d3ad5002cd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c5418-3b6d-47a8-91f0-107b9a7728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ce7546cc-bdbd-4a3a-ba15-9c6db3da63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a03b550-7890-4f5c-ac0e-d3ad5002cd5d" xsi:nil="true"/>
    <lcf76f155ced4ddcb4097134ff3c332f xmlns="b00c5418-3b6d-47a8-91f0-107b9a7728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9A4410-60F2-4F21-A0FB-FFB6F22DCA17}"/>
</file>

<file path=customXml/itemProps2.xml><?xml version="1.0" encoding="utf-8"?>
<ds:datastoreItem xmlns:ds="http://schemas.openxmlformats.org/officeDocument/2006/customXml" ds:itemID="{D6754CE0-EDF5-4B1E-B9CD-BAC69FEE65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2BBA4E-D205-4BF5-92D9-FB2ABC7418B4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7aff4b84-3c96-406a-bf7b-dd6eb33ef78d"/>
    <ds:schemaRef ds:uri="http://schemas.microsoft.com/office/2006/documentManagement/types"/>
    <ds:schemaRef ds:uri="23da2821-5991-48c5-b6ee-c315667d875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Répartitions</vt:lpstr>
      <vt:lpstr>Récapitulatif A</vt:lpstr>
      <vt:lpstr>Récapitulatif B</vt:lpstr>
      <vt:lpstr>Résumé des postes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said</dc:creator>
  <cp:lastModifiedBy>Yves Van Ermen</cp:lastModifiedBy>
  <dcterms:created xsi:type="dcterms:W3CDTF">2021-09-17T10:39:12Z</dcterms:created>
  <dcterms:modified xsi:type="dcterms:W3CDTF">2024-05-03T11:38:14Z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0x0101009B62BCA8AF690040BADE0D6B7CFFAEA1</vt:lpwstr>
  </property>
</Properties>
</file>