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IMMO/Library/Mobile Documents/com~apple~CloudDocs/FREDIMMO/Photos VENTES/Savoie 21/Documents/"/>
    </mc:Choice>
  </mc:AlternateContent>
  <xr:revisionPtr revIDLastSave="0" documentId="8_{1F671613-17D2-6043-B05F-071514750E36}" xr6:coauthVersionLast="47" xr6:coauthVersionMax="47" xr10:uidLastSave="{00000000-0000-0000-0000-000000000000}"/>
  <bookViews>
    <workbookView xWindow="6660" yWindow="3040" windowWidth="19420" windowHeight="11500" firstSheet="4" activeTab="6" xr2:uid="{00000000-000D-0000-FFFF-FFFF00000000}"/>
  </bookViews>
  <sheets>
    <sheet name="COMPTE COPRO - 2020" sheetId="6" r:id="rId1"/>
    <sheet name="COMPTE COPRO - 2021" sheetId="5" r:id="rId2"/>
    <sheet name="COMPTE COPRO - 2022" sheetId="8" r:id="rId3"/>
    <sheet name="COMPTE COPRO - 2023" sheetId="7" r:id="rId4"/>
    <sheet name="COMPTE COPRO - 2024" sheetId="10" r:id="rId5"/>
    <sheet name="COMPTE COPRO - 2025" sheetId="11" r:id="rId6"/>
    <sheet name="COMPTE COPRO - 2026" sheetId="12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0" i="12" l="1"/>
  <c r="B101" i="12"/>
  <c r="B94" i="12"/>
  <c r="B79" i="12"/>
  <c r="B72" i="12"/>
  <c r="B66" i="12"/>
  <c r="B52" i="12"/>
  <c r="B45" i="12"/>
  <c r="B39" i="12"/>
  <c r="B24" i="12"/>
  <c r="B16" i="12"/>
  <c r="L3" i="12"/>
  <c r="J3" i="12"/>
  <c r="H3" i="12"/>
  <c r="F3" i="12"/>
  <c r="D3" i="12"/>
  <c r="B116" i="11"/>
  <c r="B117" i="11" s="1"/>
  <c r="B107" i="11"/>
  <c r="B108" i="11" s="1"/>
  <c r="B100" i="11"/>
  <c r="B101" i="11" s="1"/>
  <c r="B85" i="11"/>
  <c r="B86" i="11" s="1"/>
  <c r="B78" i="11"/>
  <c r="B79" i="11" s="1"/>
  <c r="B72" i="11"/>
  <c r="B73" i="11" s="1"/>
  <c r="B59" i="11"/>
  <c r="B60" i="11" s="1"/>
  <c r="B51" i="11"/>
  <c r="B52" i="11" s="1"/>
  <c r="B45" i="11"/>
  <c r="B46" i="11" s="1"/>
  <c r="B28" i="11"/>
  <c r="B29" i="11" s="1"/>
  <c r="B20" i="11"/>
  <c r="B21" i="11" s="1"/>
  <c r="B14" i="11"/>
  <c r="B15" i="11" s="1"/>
  <c r="L3" i="11"/>
  <c r="J3" i="11"/>
  <c r="H3" i="11"/>
  <c r="F3" i="11"/>
  <c r="D3" i="11"/>
  <c r="B117" i="10"/>
  <c r="J3" i="10"/>
  <c r="H3" i="10"/>
  <c r="B125" i="10"/>
  <c r="B126" i="10" s="1"/>
  <c r="B116" i="10"/>
  <c r="B108" i="10"/>
  <c r="B109" i="10" s="1"/>
  <c r="B92" i="10"/>
  <c r="B93" i="10" s="1"/>
  <c r="B85" i="10"/>
  <c r="B86" i="10" s="1"/>
  <c r="B79" i="10"/>
  <c r="B80" i="10" s="1"/>
  <c r="B62" i="10"/>
  <c r="B63" i="10" s="1"/>
  <c r="B55" i="10"/>
  <c r="B56" i="10" s="1"/>
  <c r="B47" i="10"/>
  <c r="B48" i="10" s="1"/>
  <c r="B31" i="10"/>
  <c r="B32" i="10" s="1"/>
  <c r="B24" i="10"/>
  <c r="B25" i="10" s="1"/>
  <c r="B17" i="10"/>
  <c r="B18" i="10" s="1"/>
  <c r="B19" i="10" s="1"/>
  <c r="L3" i="10"/>
  <c r="F3" i="10"/>
  <c r="D3" i="10"/>
  <c r="B112" i="8"/>
  <c r="B114" i="8"/>
  <c r="B113" i="8"/>
  <c r="B103" i="8"/>
  <c r="B96" i="8"/>
  <c r="B82" i="8"/>
  <c r="B75" i="8"/>
  <c r="B68" i="8"/>
  <c r="B69" i="8" s="1"/>
  <c r="B55" i="8"/>
  <c r="B56" i="8" s="1"/>
  <c r="B48" i="8"/>
  <c r="B49" i="8" s="1"/>
  <c r="B42" i="8"/>
  <c r="B43" i="8" s="1"/>
  <c r="B28" i="8"/>
  <c r="B27" i="8"/>
  <c r="B22" i="8"/>
  <c r="B21" i="8"/>
  <c r="B16" i="8"/>
  <c r="B17" i="8" s="1"/>
  <c r="B10" i="8"/>
  <c r="B11" i="8" s="1"/>
  <c r="B6" i="8"/>
  <c r="L3" i="8"/>
  <c r="J3" i="8"/>
  <c r="H3" i="8"/>
  <c r="F3" i="8"/>
  <c r="D3" i="8"/>
  <c r="B95" i="7"/>
  <c r="B96" i="7" s="1"/>
  <c r="B18" i="7"/>
  <c r="B19" i="7" s="1"/>
  <c r="B11" i="7"/>
  <c r="B12" i="7" s="1"/>
  <c r="B130" i="7"/>
  <c r="B131" i="7" s="1"/>
  <c r="B119" i="7"/>
  <c r="B120" i="7" s="1"/>
  <c r="B112" i="7"/>
  <c r="B113" i="7" s="1"/>
  <c r="B82" i="7"/>
  <c r="B83" i="7" s="1"/>
  <c r="B75" i="7"/>
  <c r="B76" i="7" s="1"/>
  <c r="B59" i="7"/>
  <c r="B60" i="7" s="1"/>
  <c r="B50" i="7"/>
  <c r="B51" i="7" s="1"/>
  <c r="B43" i="7"/>
  <c r="B44" i="7" s="1"/>
  <c r="B29" i="7"/>
  <c r="L3" i="7"/>
  <c r="J3" i="7"/>
  <c r="H3" i="7"/>
  <c r="F3" i="7"/>
  <c r="D3" i="7"/>
  <c r="B109" i="5"/>
  <c r="B110" i="5" s="1"/>
  <c r="B101" i="5"/>
  <c r="B102" i="5" s="1"/>
  <c r="B95" i="5"/>
  <c r="B96" i="5" s="1"/>
  <c r="B80" i="5"/>
  <c r="B81" i="5" s="1"/>
  <c r="B73" i="5"/>
  <c r="B74" i="5" s="1"/>
  <c r="B67" i="5"/>
  <c r="B68" i="5" s="1"/>
  <c r="B52" i="5"/>
  <c r="B46" i="5"/>
  <c r="B47" i="5" s="1"/>
  <c r="B40" i="5"/>
  <c r="B41" i="5" s="1"/>
  <c r="L3" i="5"/>
  <c r="J3" i="5"/>
  <c r="H3" i="5"/>
  <c r="F3" i="5"/>
  <c r="D3" i="5"/>
  <c r="L3" i="6"/>
  <c r="J3" i="6"/>
  <c r="H3" i="6"/>
  <c r="F3" i="6"/>
  <c r="D3" i="6"/>
  <c r="B111" i="12" l="1"/>
  <c r="B67" i="12"/>
  <c r="B11" i="12"/>
  <c r="B12" i="12" s="1"/>
  <c r="B102" i="12"/>
  <c r="B95" i="12"/>
  <c r="B80" i="12"/>
  <c r="B73" i="12"/>
  <c r="B53" i="12"/>
  <c r="B46" i="12"/>
  <c r="B40" i="12"/>
  <c r="B25" i="12"/>
  <c r="B17" i="12"/>
  <c r="B74" i="11"/>
  <c r="B35" i="11"/>
  <c r="B122" i="11"/>
  <c r="B34" i="11"/>
  <c r="B47" i="11"/>
  <c r="B53" i="11" s="1"/>
  <c r="B61" i="11" s="1"/>
  <c r="B65" i="11"/>
  <c r="B64" i="11"/>
  <c r="B16" i="11"/>
  <c r="B22" i="11" s="1"/>
  <c r="B30" i="11" s="1"/>
  <c r="B90" i="11"/>
  <c r="B91" i="11"/>
  <c r="B102" i="11"/>
  <c r="B109" i="11" s="1"/>
  <c r="B118" i="11" s="1"/>
  <c r="B121" i="11"/>
  <c r="B67" i="10"/>
  <c r="B98" i="10"/>
  <c r="B81" i="10"/>
  <c r="B87" i="10" s="1"/>
  <c r="B94" i="10" s="1"/>
  <c r="B97" i="10"/>
  <c r="B131" i="10"/>
  <c r="B110" i="10"/>
  <c r="B118" i="10" s="1"/>
  <c r="B127" i="10" s="1"/>
  <c r="B130" i="10"/>
  <c r="B49" i="10"/>
  <c r="B57" i="10" s="1"/>
  <c r="B64" i="10" s="1"/>
  <c r="B68" i="10"/>
  <c r="B115" i="8"/>
  <c r="B120" i="8" s="1"/>
  <c r="B6" i="7" s="1"/>
  <c r="B13" i="7" s="1"/>
  <c r="B20" i="7" s="1"/>
  <c r="B29" i="8"/>
  <c r="B34" i="8" s="1"/>
  <c r="B87" i="8"/>
  <c r="B70" i="8"/>
  <c r="B76" i="8" s="1"/>
  <c r="B83" i="8" s="1"/>
  <c r="B86" i="8"/>
  <c r="B61" i="8"/>
  <c r="B44" i="8"/>
  <c r="B50" i="8" s="1"/>
  <c r="B57" i="8" s="1"/>
  <c r="B60" i="8"/>
  <c r="B12" i="8"/>
  <c r="B18" i="8" s="1"/>
  <c r="B97" i="8"/>
  <c r="B104" i="8" s="1"/>
  <c r="B30" i="7"/>
  <c r="B136" i="7"/>
  <c r="B86" i="5"/>
  <c r="B45" i="7"/>
  <c r="B52" i="7" s="1"/>
  <c r="B61" i="7" s="1"/>
  <c r="B65" i="7"/>
  <c r="B64" i="7"/>
  <c r="B101" i="7"/>
  <c r="B77" i="7"/>
  <c r="B84" i="7" s="1"/>
  <c r="B97" i="7" s="1"/>
  <c r="B100" i="7"/>
  <c r="B135" i="7"/>
  <c r="B114" i="7"/>
  <c r="B121" i="7" s="1"/>
  <c r="B132" i="7" s="1"/>
  <c r="B85" i="5"/>
  <c r="B114" i="5"/>
  <c r="B97" i="5"/>
  <c r="B103" i="5" s="1"/>
  <c r="B111" i="5" s="1"/>
  <c r="B115" i="5"/>
  <c r="B69" i="5"/>
  <c r="B75" i="5" s="1"/>
  <c r="B82" i="5" s="1"/>
  <c r="B53" i="5"/>
  <c r="B58" i="5" s="1"/>
  <c r="B42" i="5"/>
  <c r="B48" i="5" s="1"/>
  <c r="L28" i="5"/>
  <c r="J28" i="5"/>
  <c r="F28" i="5"/>
  <c r="D28" i="5"/>
  <c r="H28" i="5"/>
  <c r="B9" i="5"/>
  <c r="B24" i="5"/>
  <c r="B23" i="5"/>
  <c r="B16" i="5"/>
  <c r="B29" i="6"/>
  <c r="B28" i="6"/>
  <c r="B25" i="6"/>
  <c r="B23" i="6"/>
  <c r="B24" i="6"/>
  <c r="B16" i="6"/>
  <c r="B22" i="6"/>
  <c r="B68" i="12" l="1"/>
  <c r="B74" i="12" s="1"/>
  <c r="B81" i="12" s="1"/>
  <c r="B96" i="12"/>
  <c r="B103" i="12" s="1"/>
  <c r="B112" i="12" s="1"/>
  <c r="B115" i="12"/>
  <c r="B116" i="12"/>
  <c r="B41" i="12"/>
  <c r="B47" i="12" s="1"/>
  <c r="B54" i="12" s="1"/>
  <c r="B57" i="12"/>
  <c r="B58" i="12"/>
  <c r="B84" i="12"/>
  <c r="B85" i="12"/>
  <c r="B30" i="12"/>
  <c r="B18" i="12"/>
  <c r="B26" i="12" s="1"/>
  <c r="B31" i="12"/>
  <c r="B80" i="11"/>
  <c r="B87" i="11" s="1"/>
  <c r="B36" i="7"/>
  <c r="B35" i="7"/>
  <c r="B119" i="8"/>
  <c r="B116" i="8"/>
  <c r="B35" i="8"/>
  <c r="B30" i="8"/>
  <c r="B31" i="7"/>
  <c r="B57" i="5"/>
  <c r="B54" i="5"/>
  <c r="B25" i="5"/>
  <c r="B33" i="6"/>
  <c r="B6" i="5" s="1"/>
  <c r="B32" i="6"/>
  <c r="B10" i="6"/>
  <c r="B10" i="5" l="1"/>
  <c r="B11" i="5" s="1"/>
  <c r="B17" i="5"/>
  <c r="B32" i="5" l="1"/>
  <c r="B12" i="5"/>
  <c r="B18" i="5" s="1"/>
  <c r="B26" i="5" s="1"/>
  <c r="B33" i="5"/>
  <c r="B26" i="10"/>
  <c r="B33" i="10" s="1"/>
  <c r="B38" i="10"/>
  <c r="B37" i="10"/>
</calcChain>
</file>

<file path=xl/sharedStrings.xml><?xml version="1.0" encoding="utf-8"?>
<sst xmlns="http://schemas.openxmlformats.org/spreadsheetml/2006/main" count="643" uniqueCount="166">
  <si>
    <t>2ème étage -Aryann Le Corre</t>
  </si>
  <si>
    <t>1er étage - Andrea Mork</t>
  </si>
  <si>
    <t>Rez de chaussée - Bénédicte Philippon</t>
  </si>
  <si>
    <t>4ème étage - Giulia &amp; Simon</t>
  </si>
  <si>
    <t>1er étage - Kristian Gounaris / Andrea Mork</t>
  </si>
  <si>
    <t>COMPTE COPRO Rue de Savoie 21 : frais de copro mensuellement pour l'année 2021</t>
  </si>
  <si>
    <t>COMPTE COPRO Rue de Savoie 21 : frais de copro mensuellement pour l'année 2020</t>
  </si>
  <si>
    <t>Facture travaux toiture partie 1/2 - Rev Group</t>
  </si>
  <si>
    <t>Facture travaux toiture partie 2/2 - Rev Group</t>
  </si>
  <si>
    <t>frais de tenue de compte - FINTRO</t>
  </si>
  <si>
    <t>Vivaqua - enlèvement et placement nouveau compteur effectué le 10/11/2020 (compteur commun)</t>
  </si>
  <si>
    <t>payé en dec 20</t>
  </si>
  <si>
    <t>3ème étage - Kristina &amp; Aivaras</t>
  </si>
  <si>
    <t>doit payer</t>
  </si>
  <si>
    <t>z</t>
  </si>
  <si>
    <t>OBJET</t>
  </si>
  <si>
    <t xml:space="preserve">Montant sur le compte au terme du 1er trimestre </t>
  </si>
  <si>
    <t>millièmes</t>
  </si>
  <si>
    <t>Etage / proprio</t>
  </si>
  <si>
    <t>statut</t>
  </si>
  <si>
    <t>payé</t>
  </si>
  <si>
    <t xml:space="preserve">Total sur le mois </t>
  </si>
  <si>
    <t>Travaux toiture partie 1/2 -facture 2850€</t>
  </si>
  <si>
    <t>frais copro JANV 2021 - 183,14€</t>
  </si>
  <si>
    <t>frais copro FEV 2021 - 183,14€</t>
  </si>
  <si>
    <t>frais copro MARS 2021 - 183,14€</t>
  </si>
  <si>
    <t>Travaux toiture partie 2/2 - facture 1972,8€</t>
  </si>
  <si>
    <t>dec-20</t>
  </si>
  <si>
    <t>BILAN  2020</t>
  </si>
  <si>
    <t>BILAN 3ème trimestre 2020</t>
  </si>
  <si>
    <t>assurance immeuble - juillet aout sept 2020 - AG</t>
  </si>
  <si>
    <t>assurance immeuble - oct nov dec 2020 - AG</t>
  </si>
  <si>
    <t>assurance immeuble - 2 quittances (2ème et 3ème trimestre 2020)</t>
  </si>
  <si>
    <t>Montant sur le compte au terme de 2020</t>
  </si>
  <si>
    <t>Montant sur le compte fin septembre 2020</t>
  </si>
  <si>
    <t xml:space="preserve">Total mouvement  sur le mois </t>
  </si>
  <si>
    <t xml:space="preserve">Solde au terme du mois </t>
  </si>
  <si>
    <t>Montant à récupérer                                                                                                                                                                                                                                                        (TVA en plus)</t>
  </si>
  <si>
    <r>
      <t>Solde au terme du 1</t>
    </r>
    <r>
      <rPr>
        <b/>
        <vertAlign val="superscript"/>
        <sz val="16"/>
        <color theme="0"/>
        <rFont val="Arial"/>
        <family val="2"/>
      </rPr>
      <t>er</t>
    </r>
    <r>
      <rPr>
        <b/>
        <sz val="16"/>
        <color theme="0"/>
        <rFont val="Arial"/>
        <family val="2"/>
      </rPr>
      <t xml:space="preserve"> trimestre </t>
    </r>
  </si>
  <si>
    <r>
      <t>Total mouvement  sur 1</t>
    </r>
    <r>
      <rPr>
        <b/>
        <vertAlign val="superscript"/>
        <sz val="16"/>
        <color theme="1"/>
        <rFont val="Arial"/>
        <family val="2"/>
      </rPr>
      <t>er</t>
    </r>
    <r>
      <rPr>
        <b/>
        <sz val="16"/>
        <color theme="1"/>
        <rFont val="Arial"/>
        <family val="2"/>
      </rPr>
      <t xml:space="preserve"> trimestre</t>
    </r>
  </si>
  <si>
    <t>Montant sur le compte au terme de mars 2021</t>
  </si>
  <si>
    <t>frais copro AVRIL 2021 - 183,14€</t>
  </si>
  <si>
    <t>frais copro MAI 2021 - 183,14€</t>
  </si>
  <si>
    <t>frais copro JUIN 2021 - 183,14€</t>
  </si>
  <si>
    <t>Montant sur le compte au terme de juin 2021</t>
  </si>
  <si>
    <t>frais copro JUILLET 2021 - 183,14€</t>
  </si>
  <si>
    <t>frais copro AOUT 2021 - 183,14€</t>
  </si>
  <si>
    <t>frais copro SEPTEMBRE 2021 - 183,14€</t>
  </si>
  <si>
    <t>assurance immeuble - jan fev mars avr mai juin 2021 - AG</t>
  </si>
  <si>
    <r>
      <t>Solde au terme du 2</t>
    </r>
    <r>
      <rPr>
        <b/>
        <vertAlign val="superscript"/>
        <sz val="16"/>
        <color theme="0"/>
        <rFont val="Arial"/>
        <family val="2"/>
      </rPr>
      <t>ème</t>
    </r>
    <r>
      <rPr>
        <b/>
        <sz val="16"/>
        <color theme="0"/>
        <rFont val="Arial"/>
        <family val="2"/>
      </rPr>
      <t xml:space="preserve"> trimestre </t>
    </r>
  </si>
  <si>
    <r>
      <t>Total mouvement  sur 2</t>
    </r>
    <r>
      <rPr>
        <b/>
        <vertAlign val="superscript"/>
        <sz val="16"/>
        <color theme="1"/>
        <rFont val="Arial"/>
        <family val="2"/>
      </rPr>
      <t>ème</t>
    </r>
    <r>
      <rPr>
        <b/>
        <sz val="16"/>
        <color theme="1"/>
        <rFont val="Arial"/>
        <family val="2"/>
      </rPr>
      <t xml:space="preserve"> trimestre</t>
    </r>
  </si>
  <si>
    <t>premier prélèvemet d'une domiciliation - LAMPIRIS</t>
  </si>
  <si>
    <t>domiciliation européeenne - LAMPIRIS</t>
  </si>
  <si>
    <t>assurance immeuble - juillet aout sept 2021 - AG</t>
  </si>
  <si>
    <r>
      <t>Total mouvement  sur 3</t>
    </r>
    <r>
      <rPr>
        <b/>
        <vertAlign val="superscript"/>
        <sz val="16"/>
        <color theme="1"/>
        <rFont val="Arial"/>
        <family val="2"/>
      </rPr>
      <t>ème</t>
    </r>
    <r>
      <rPr>
        <b/>
        <sz val="16"/>
        <color theme="1"/>
        <rFont val="Arial"/>
        <family val="2"/>
      </rPr>
      <t xml:space="preserve"> trimestre</t>
    </r>
  </si>
  <si>
    <r>
      <t>Solde au terme du 3</t>
    </r>
    <r>
      <rPr>
        <b/>
        <vertAlign val="superscript"/>
        <sz val="16"/>
        <color theme="0"/>
        <rFont val="Arial"/>
        <family val="2"/>
      </rPr>
      <t>ème</t>
    </r>
    <r>
      <rPr>
        <b/>
        <sz val="16"/>
        <color theme="0"/>
        <rFont val="Arial"/>
        <family val="2"/>
      </rPr>
      <t xml:space="preserve"> trimestre </t>
    </r>
  </si>
  <si>
    <t>Montant sur le compte au terme de sept 2021</t>
  </si>
  <si>
    <t>frais copro OCTOBRE 2021 - 183,14€</t>
  </si>
  <si>
    <t>frais copro DECEMBRE 2021 - 183,14€</t>
  </si>
  <si>
    <t>assurance immeuble - oct nov dec 2021 - AG</t>
  </si>
  <si>
    <r>
      <t>Total mouvement  sur 4</t>
    </r>
    <r>
      <rPr>
        <b/>
        <vertAlign val="superscript"/>
        <sz val="16"/>
        <color theme="1"/>
        <rFont val="Arial"/>
        <family val="2"/>
      </rPr>
      <t>ème</t>
    </r>
    <r>
      <rPr>
        <b/>
        <sz val="16"/>
        <color theme="1"/>
        <rFont val="Arial"/>
        <family val="2"/>
      </rPr>
      <t xml:space="preserve"> trimestre</t>
    </r>
  </si>
  <si>
    <r>
      <t>Solde au terme du 4</t>
    </r>
    <r>
      <rPr>
        <b/>
        <vertAlign val="superscript"/>
        <sz val="16"/>
        <color theme="0"/>
        <rFont val="Arial"/>
        <family val="2"/>
      </rPr>
      <t>ème</t>
    </r>
    <r>
      <rPr>
        <b/>
        <sz val="16"/>
        <color theme="0"/>
        <rFont val="Arial"/>
        <family val="2"/>
      </rPr>
      <t xml:space="preserve"> trimestre </t>
    </r>
  </si>
  <si>
    <t>COMPTE COPRO Rue de Savoie 21 : frais de copro mensuellement pour l'année 2022</t>
  </si>
  <si>
    <t>LAMPIRIS</t>
  </si>
  <si>
    <t>Montant sur le compte au terme de 2021</t>
  </si>
  <si>
    <t>frais copro Travaux Toit 1/2</t>
  </si>
  <si>
    <t>frais copro Travaux Toit 2/2</t>
  </si>
  <si>
    <t>domiciliation européeenne - TOTALENERGIES</t>
  </si>
  <si>
    <t>Montant sur le compte au terme de mars 2022</t>
  </si>
  <si>
    <t>frais copro - 183,14€</t>
  </si>
  <si>
    <t>assurance immeuble janv fevr mars 2022 - AG</t>
  </si>
  <si>
    <t>assurance immeuble avril mai juin 2022 - AG</t>
  </si>
  <si>
    <t>Montant sur le compte au terme de juin 2022</t>
  </si>
  <si>
    <t>Montant sur le compte au terme de sept 2022</t>
  </si>
  <si>
    <t>VIVIAQUA</t>
  </si>
  <si>
    <t>assurance immeuble juillet août sept 2022 - AG</t>
  </si>
  <si>
    <t>assurance immeuble oct novembre décembre 2022 - AG</t>
  </si>
  <si>
    <t>remboursement Andrea Mork (pour qu'elle retire en cash la somme)</t>
  </si>
  <si>
    <t>Facture 1 sur 2 CA CONSTRUCT BV</t>
  </si>
  <si>
    <t>Facture 2 sur 2 CA CONSTRUCT BV</t>
  </si>
  <si>
    <t>travaux communs - facture 1 sur 2</t>
  </si>
  <si>
    <t>travaux communs - facture 2 sur 2</t>
  </si>
  <si>
    <t>COMPTE COPRO Rue de Savoie 21 : frais de copro mensuellement pour l'année 2023</t>
  </si>
  <si>
    <t>Montant sur le compte au terme de 2022</t>
  </si>
  <si>
    <t>Montant sur le compte au terme de mars 2023</t>
  </si>
  <si>
    <t>Montant sur le compte au terme de juin 2023</t>
  </si>
  <si>
    <t>Montant sur le compte au terme de sept 2023</t>
  </si>
  <si>
    <t xml:space="preserve">Total Energies </t>
  </si>
  <si>
    <t>Frais de tenue de compte</t>
  </si>
  <si>
    <t>Domiciliation Total Energie</t>
  </si>
  <si>
    <t>frais pour dec 22, jan &amp; fev 23</t>
  </si>
  <si>
    <t>Partena professional</t>
  </si>
  <si>
    <t>AG Insurance - BONUS MODULIS 2022</t>
  </si>
  <si>
    <t>assurance immeuble janv fevr mars 2023 - AG</t>
  </si>
  <si>
    <t>MENAGE RUE DE SAVOIE 22/03/23 - Vanda Santos Gomes</t>
  </si>
  <si>
    <t>FACTURE 10/2023 - CA CONSTRUCT BV</t>
  </si>
  <si>
    <t>CA CONSTRUCT SRL - ACOMPTE PORTE FUNARI HAIM</t>
  </si>
  <si>
    <t>MENAGE RUE DE SAVOIE 4/06/23 - Vanda Santos Gomes</t>
  </si>
  <si>
    <t>MENAGE RUE DE SAVOIE 16/05/23 - Vanda Santos Gomes</t>
  </si>
  <si>
    <t>assurance immeuble avril mai juin 2023 - AG</t>
  </si>
  <si>
    <t>MENAGE RUE DE SAVOIE 25/06/23 - Vanda Santos Gomes</t>
  </si>
  <si>
    <t xml:space="preserve">outils ménage </t>
  </si>
  <si>
    <t>ménage Vanda 27/07</t>
  </si>
  <si>
    <t>ménage Vanda 18/07</t>
  </si>
  <si>
    <t>ménage Vanda 23/08</t>
  </si>
  <si>
    <t>ménage Vanda 6/09</t>
  </si>
  <si>
    <t>facture 40/2023 CA CONSTRUCT - Haim Funari</t>
  </si>
  <si>
    <t>facture 40/2023 CA CONSTRUCT</t>
  </si>
  <si>
    <t>regularisation facture 42/2022 CA CONSTRUCT</t>
  </si>
  <si>
    <t>regularisation travaux escalier commun Haim Funari</t>
  </si>
  <si>
    <t>vivaqua</t>
  </si>
  <si>
    <t>ménage Vanda 28/09</t>
  </si>
  <si>
    <t>ménage Vanda 10/10</t>
  </si>
  <si>
    <t>ménage Vanda 21/10</t>
  </si>
  <si>
    <t>assurance immeuble juil aout sept 2023 - AG</t>
  </si>
  <si>
    <t>frais divers Aryann Le Corre 17/11</t>
  </si>
  <si>
    <t>Vivaqua</t>
  </si>
  <si>
    <t>frais divers Aryann Le Corre 20/12</t>
  </si>
  <si>
    <t>Total Energie</t>
  </si>
  <si>
    <t>Région Bruxelles capitale - primes</t>
  </si>
  <si>
    <t>COMPTE COPRO Rue de Savoie 21 : frais de copro mensuellement pour l'année 2024</t>
  </si>
  <si>
    <t>Montant sur le compte au terme de 2023</t>
  </si>
  <si>
    <t>remboursement prime toiture Funari Haim</t>
  </si>
  <si>
    <t>remboursement prime toiture Kristina &amp; Aivaras</t>
  </si>
  <si>
    <t>remboursement prime toiture Philippon</t>
  </si>
  <si>
    <t>remboursement prime toiture Mork</t>
  </si>
  <si>
    <t>remboursement prime toiture Lecorre</t>
  </si>
  <si>
    <t>frais divers Aryann Le Corre 16/01</t>
  </si>
  <si>
    <t>assurance immeuble janv feb mars 2024 - AG</t>
  </si>
  <si>
    <t>Montant sur le compte au terme de mars 2024</t>
  </si>
  <si>
    <t>frais divers Aryann Le Corre 2/04</t>
  </si>
  <si>
    <t>Montant sur le compte au terme de juin 2024</t>
  </si>
  <si>
    <t>frais divers Aryann Le Corre 29/04</t>
  </si>
  <si>
    <t>Bonus Modulis AG Insurance</t>
  </si>
  <si>
    <t>frais divers Aryann Le Corre 30/05</t>
  </si>
  <si>
    <t>frais divers Aryann Le Corre 01/07</t>
  </si>
  <si>
    <t>frais divers Aryann Le Corre 11/07</t>
  </si>
  <si>
    <t>frais divers Aryann Le Corre 26/07</t>
  </si>
  <si>
    <t>Frais divers Funari Haim</t>
  </si>
  <si>
    <t>articles ménage commun Haim</t>
  </si>
  <si>
    <t>assurance immeuble avril mai juin 2024 - AG</t>
  </si>
  <si>
    <t>assurance immeuble juillet aout sept 2024 - AG</t>
  </si>
  <si>
    <t>assurance immeuble oct nov dec 2024 - AG</t>
  </si>
  <si>
    <t>Montant sur le compte au terme de 2024</t>
  </si>
  <si>
    <t>AG Insurance</t>
  </si>
  <si>
    <t>frais divers Funari Haim 27/01</t>
  </si>
  <si>
    <t>frais divers Funari Haim 7/01</t>
  </si>
  <si>
    <t>frais divers Funari Haim 3/03</t>
  </si>
  <si>
    <t>frais divers Funari Haim 19/03</t>
  </si>
  <si>
    <t>frais divers Funari Haim 4/04</t>
  </si>
  <si>
    <t>Funari Haim - Lampes IKEA</t>
  </si>
  <si>
    <t>frais copro - 210,2€</t>
  </si>
  <si>
    <t>frais copro  - 210,2€</t>
  </si>
  <si>
    <t>Aryann Le Corre remboursement 9 dernier mois frais copro</t>
  </si>
  <si>
    <t>Extinteurs</t>
  </si>
  <si>
    <t>remboursement Total Energie</t>
  </si>
  <si>
    <t>Montant sur le compte au terme de 2025</t>
  </si>
  <si>
    <t>Montant sur le compte au terme de mars 2026</t>
  </si>
  <si>
    <t>Montant sur le compte au terme de juin 2025</t>
  </si>
  <si>
    <t>Montant sur le compte au terme de sept 2025</t>
  </si>
  <si>
    <t>Montant sur le compte au terme de mars 2025</t>
  </si>
  <si>
    <t>Frais copro avril mai juin A. Le Corre</t>
  </si>
  <si>
    <t>Montant sur le compte au terme de juin 2026</t>
  </si>
  <si>
    <t>Montant sur le compte au terme de sept 2026</t>
  </si>
  <si>
    <t>COMPTE COPRO Rue de Savoie 21 : frais de copro mensuellement pour l'année 2026</t>
  </si>
  <si>
    <t>COMPTE COPRO Rue de Savoie 21 : frais de copro mensuellement pour l'année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</si>
</sst>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2"/>
      <color rgb="FFFF0000"/>
      <name val="Arial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C00000"/>
      <name val="Arial"/>
      <family val="2"/>
    </font>
    <font>
      <b/>
      <sz val="16"/>
      <color theme="1"/>
      <name val="Arial"/>
      <family val="2"/>
    </font>
    <font>
      <i/>
      <sz val="16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rgb="FF00B050"/>
      <name val="Arial"/>
      <family val="2"/>
    </font>
    <font>
      <b/>
      <vertAlign val="superscript"/>
      <sz val="16"/>
      <color theme="0"/>
      <name val="Arial"/>
      <family val="2"/>
    </font>
    <font>
      <b/>
      <vertAlign val="superscript"/>
      <sz val="16"/>
      <color theme="1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sz val="12"/>
      <color rgb="FF222222"/>
      <name val="Arial"/>
      <family val="2"/>
    </font>
    <font>
      <b/>
      <sz val="8"/>
      <color rgb="FF000000"/>
      <name val="Arial"/>
      <family val="2"/>
    </font>
    <font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6D1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A9A9A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9A9A9A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164" fontId="2" fillId="5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5" xfId="0" applyBorder="1"/>
    <xf numFmtId="0" fontId="9" fillId="0" borderId="0" xfId="0" applyFont="1" applyAlignment="1">
      <alignment vertical="center" wrapText="1"/>
    </xf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/>
    <xf numFmtId="164" fontId="1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29" xfId="0" applyFont="1" applyBorder="1"/>
    <xf numFmtId="0" fontId="8" fillId="2" borderId="0" xfId="0" applyFont="1" applyFill="1" applyAlignment="1">
      <alignment horizontal="center" vertical="center" wrapText="1"/>
    </xf>
    <xf numFmtId="0" fontId="11" fillId="0" borderId="13" xfId="0" applyFont="1" applyBorder="1"/>
    <xf numFmtId="0" fontId="8" fillId="7" borderId="0" xfId="0" applyFont="1" applyFill="1" applyAlignment="1">
      <alignment horizontal="center" vertical="center" wrapText="1"/>
    </xf>
    <xf numFmtId="0" fontId="11" fillId="0" borderId="0" xfId="0" applyFont="1"/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16" fillId="0" borderId="0" xfId="0" applyFont="1"/>
    <xf numFmtId="0" fontId="8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" fontId="15" fillId="8" borderId="3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right" wrapText="1"/>
    </xf>
    <xf numFmtId="164" fontId="2" fillId="2" borderId="33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vertical="center" wrapText="1"/>
    </xf>
    <xf numFmtId="164" fontId="10" fillId="2" borderId="7" xfId="0" applyNumberFormat="1" applyFont="1" applyFill="1" applyBorder="1" applyAlignment="1">
      <alignment vertical="center" wrapText="1"/>
    </xf>
    <xf numFmtId="164" fontId="8" fillId="0" borderId="1" xfId="0" applyNumberFormat="1" applyFont="1" applyBorder="1"/>
    <xf numFmtId="164" fontId="2" fillId="2" borderId="35" xfId="0" applyNumberFormat="1" applyFont="1" applyFill="1" applyBorder="1" applyAlignment="1">
      <alignment horizontal="right" wrapText="1"/>
    </xf>
    <xf numFmtId="164" fontId="8" fillId="3" borderId="7" xfId="0" applyNumberFormat="1" applyFont="1" applyFill="1" applyBorder="1" applyAlignment="1">
      <alignment horizontal="center" vertical="center" wrapText="1"/>
    </xf>
    <xf numFmtId="164" fontId="15" fillId="8" borderId="34" xfId="0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164" fontId="8" fillId="0" borderId="0" xfId="0" applyNumberFormat="1" applyFont="1"/>
    <xf numFmtId="164" fontId="10" fillId="0" borderId="0" xfId="0" applyNumberFormat="1" applyFont="1"/>
    <xf numFmtId="164" fontId="15" fillId="0" borderId="0" xfId="0" applyNumberFormat="1" applyFont="1" applyAlignment="1">
      <alignment horizontal="right" vertical="center"/>
    </xf>
    <xf numFmtId="17" fontId="15" fillId="8" borderId="11" xfId="0" applyNumberFormat="1" applyFont="1" applyFill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/>
    <xf numFmtId="164" fontId="10" fillId="0" borderId="4" xfId="0" applyNumberFormat="1" applyFont="1" applyBorder="1"/>
    <xf numFmtId="164" fontId="2" fillId="0" borderId="35" xfId="0" applyNumberFormat="1" applyFont="1" applyBorder="1" applyAlignment="1">
      <alignment horizontal="right" wrapText="1"/>
    </xf>
    <xf numFmtId="0" fontId="17" fillId="0" borderId="0" xfId="0" applyFont="1"/>
    <xf numFmtId="0" fontId="16" fillId="0" borderId="13" xfId="0" applyFont="1" applyBorder="1"/>
    <xf numFmtId="0" fontId="8" fillId="0" borderId="26" xfId="0" applyFont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vertical="center" wrapText="1"/>
    </xf>
    <xf numFmtId="164" fontId="10" fillId="0" borderId="18" xfId="0" applyNumberFormat="1" applyFont="1" applyBorder="1"/>
    <xf numFmtId="0" fontId="2" fillId="4" borderId="30" xfId="0" applyFont="1" applyFill="1" applyBorder="1" applyAlignment="1">
      <alignment vertical="center" wrapText="1"/>
    </xf>
    <xf numFmtId="164" fontId="10" fillId="0" borderId="25" xfId="0" applyNumberFormat="1" applyFont="1" applyBorder="1"/>
    <xf numFmtId="164" fontId="10" fillId="0" borderId="26" xfId="0" applyNumberFormat="1" applyFont="1" applyBorder="1"/>
    <xf numFmtId="0" fontId="16" fillId="0" borderId="25" xfId="0" applyFont="1" applyBorder="1"/>
    <xf numFmtId="164" fontId="18" fillId="9" borderId="14" xfId="0" applyNumberFormat="1" applyFont="1" applyFill="1" applyBorder="1" applyAlignment="1">
      <alignment horizontal="left" vertical="center"/>
    </xf>
    <xf numFmtId="164" fontId="18" fillId="9" borderId="23" xfId="0" applyNumberFormat="1" applyFont="1" applyFill="1" applyBorder="1" applyAlignment="1">
      <alignment horizontal="right" vertical="center"/>
    </xf>
    <xf numFmtId="0" fontId="17" fillId="0" borderId="23" xfId="0" applyFont="1" applyBorder="1"/>
    <xf numFmtId="0" fontId="16" fillId="0" borderId="23" xfId="0" applyFont="1" applyBorder="1"/>
    <xf numFmtId="0" fontId="16" fillId="0" borderId="24" xfId="0" applyFont="1" applyBorder="1"/>
    <xf numFmtId="0" fontId="16" fillId="0" borderId="12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5" fillId="10" borderId="12" xfId="0" applyFont="1" applyFill="1" applyBorder="1" applyAlignment="1">
      <alignment horizontal="left"/>
    </xf>
    <xf numFmtId="164" fontId="18" fillId="10" borderId="22" xfId="0" applyNumberFormat="1" applyFont="1" applyFill="1" applyBorder="1" applyAlignment="1">
      <alignment horizontal="right" vertical="center"/>
    </xf>
    <xf numFmtId="0" fontId="17" fillId="0" borderId="31" xfId="0" applyFont="1" applyBorder="1"/>
    <xf numFmtId="0" fontId="16" fillId="0" borderId="22" xfId="0" applyFont="1" applyBorder="1"/>
    <xf numFmtId="0" fontId="17" fillId="0" borderId="22" xfId="0" applyFont="1" applyBorder="1"/>
    <xf numFmtId="0" fontId="16" fillId="0" borderId="27" xfId="0" applyFont="1" applyBorder="1"/>
    <xf numFmtId="0" fontId="7" fillId="10" borderId="12" xfId="0" applyFont="1" applyFill="1" applyBorder="1"/>
    <xf numFmtId="164" fontId="6" fillId="10" borderId="22" xfId="0" applyNumberFormat="1" applyFont="1" applyFill="1" applyBorder="1" applyAlignment="1">
      <alignment horizontal="right" vertical="center"/>
    </xf>
    <xf numFmtId="0" fontId="14" fillId="0" borderId="22" xfId="0" applyFont="1" applyBorder="1"/>
    <xf numFmtId="0" fontId="1" fillId="0" borderId="22" xfId="0" applyFont="1" applyBorder="1"/>
    <xf numFmtId="0" fontId="1" fillId="0" borderId="27" xfId="0" applyFont="1" applyBorder="1"/>
    <xf numFmtId="164" fontId="6" fillId="9" borderId="23" xfId="0" applyNumberFormat="1" applyFont="1" applyFill="1" applyBorder="1" applyAlignment="1">
      <alignment horizontal="right" vertical="center"/>
    </xf>
    <xf numFmtId="0" fontId="14" fillId="0" borderId="23" xfId="0" applyFont="1" applyBorder="1"/>
    <xf numFmtId="0" fontId="1" fillId="0" borderId="23" xfId="0" applyFont="1" applyBorder="1"/>
    <xf numFmtId="0" fontId="1" fillId="0" borderId="24" xfId="0" applyFont="1" applyBorder="1"/>
    <xf numFmtId="164" fontId="6" fillId="9" borderId="14" xfId="0" applyNumberFormat="1" applyFont="1" applyFill="1" applyBorder="1" applyAlignment="1">
      <alignment horizontal="left" vertical="center"/>
    </xf>
    <xf numFmtId="0" fontId="16" fillId="0" borderId="17" xfId="0" applyFont="1" applyBorder="1"/>
    <xf numFmtId="164" fontId="15" fillId="8" borderId="34" xfId="0" applyNumberFormat="1" applyFont="1" applyFill="1" applyBorder="1" applyAlignment="1">
      <alignment horizontal="left" vertical="center"/>
    </xf>
    <xf numFmtId="164" fontId="10" fillId="3" borderId="7" xfId="0" applyNumberFormat="1" applyFont="1" applyFill="1" applyBorder="1" applyAlignment="1">
      <alignment vertical="center" wrapText="1"/>
    </xf>
    <xf numFmtId="164" fontId="13" fillId="5" borderId="30" xfId="0" applyNumberFormat="1" applyFont="1" applyFill="1" applyBorder="1" applyAlignment="1">
      <alignment horizontal="left" vertical="center" wrapText="1"/>
    </xf>
    <xf numFmtId="164" fontId="17" fillId="0" borderId="0" xfId="0" applyNumberFormat="1" applyFont="1"/>
    <xf numFmtId="0" fontId="20" fillId="6" borderId="28" xfId="0" applyFont="1" applyFill="1" applyBorder="1"/>
    <xf numFmtId="0" fontId="4" fillId="6" borderId="29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vertical="center"/>
    </xf>
    <xf numFmtId="164" fontId="2" fillId="2" borderId="36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164" fontId="10" fillId="0" borderId="18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8" fillId="4" borderId="7" xfId="0" applyNumberFormat="1" applyFont="1" applyFill="1" applyBorder="1" applyAlignment="1">
      <alignment horizontal="center" vertical="center" wrapText="1"/>
    </xf>
    <xf numFmtId="164" fontId="10" fillId="4" borderId="7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4" fontId="18" fillId="10" borderId="2" xfId="0" applyNumberFormat="1" applyFont="1" applyFill="1" applyBorder="1" applyAlignment="1">
      <alignment horizontal="right" vertical="center"/>
    </xf>
    <xf numFmtId="164" fontId="18" fillId="12" borderId="10" xfId="0" applyNumberFormat="1" applyFont="1" applyFill="1" applyBorder="1" applyAlignment="1">
      <alignment horizontal="right" vertical="center"/>
    </xf>
    <xf numFmtId="164" fontId="15" fillId="8" borderId="35" xfId="0" applyNumberFormat="1" applyFont="1" applyFill="1" applyBorder="1" applyAlignment="1">
      <alignment horizontal="left" vertical="center"/>
    </xf>
    <xf numFmtId="164" fontId="15" fillId="8" borderId="35" xfId="0" applyNumberFormat="1" applyFont="1" applyFill="1" applyBorder="1" applyAlignment="1">
      <alignment horizontal="right" vertical="center"/>
    </xf>
    <xf numFmtId="164" fontId="18" fillId="12" borderId="8" xfId="0" applyNumberFormat="1" applyFont="1" applyFill="1" applyBorder="1" applyAlignment="1">
      <alignment horizontal="left" vertical="center"/>
    </xf>
    <xf numFmtId="164" fontId="22" fillId="3" borderId="7" xfId="0" applyNumberFormat="1" applyFont="1" applyFill="1" applyBorder="1" applyAlignment="1">
      <alignment vertical="center" wrapText="1"/>
    </xf>
    <xf numFmtId="0" fontId="25" fillId="0" borderId="0" xfId="0" applyFont="1"/>
    <xf numFmtId="0" fontId="24" fillId="0" borderId="0" xfId="0" applyFont="1"/>
    <xf numFmtId="0" fontId="26" fillId="0" borderId="0" xfId="0" applyFont="1"/>
    <xf numFmtId="164" fontId="27" fillId="12" borderId="8" xfId="0" applyNumberFormat="1" applyFont="1" applyFill="1" applyBorder="1" applyAlignment="1">
      <alignment horizontal="left" vertical="center"/>
    </xf>
    <xf numFmtId="164" fontId="28" fillId="3" borderId="1" xfId="0" applyNumberFormat="1" applyFont="1" applyFill="1" applyBorder="1"/>
    <xf numFmtId="164" fontId="11" fillId="0" borderId="0" xfId="0" applyNumberFormat="1" applyFont="1"/>
    <xf numFmtId="0" fontId="16" fillId="11" borderId="0" xfId="0" applyFont="1" applyFill="1" applyAlignment="1">
      <alignment wrapText="1"/>
    </xf>
    <xf numFmtId="0" fontId="16" fillId="0" borderId="0" xfId="0" applyFont="1" applyAlignment="1">
      <alignment wrapText="1"/>
    </xf>
    <xf numFmtId="164" fontId="16" fillId="0" borderId="0" xfId="0" applyNumberFormat="1" applyFont="1"/>
    <xf numFmtId="164" fontId="16" fillId="0" borderId="25" xfId="0" applyNumberFormat="1" applyFont="1" applyBorder="1"/>
    <xf numFmtId="164" fontId="16" fillId="11" borderId="0" xfId="0" applyNumberFormat="1" applyFont="1" applyFill="1"/>
    <xf numFmtId="0" fontId="17" fillId="11" borderId="0" xfId="0" applyFont="1" applyFill="1"/>
    <xf numFmtId="164" fontId="16" fillId="11" borderId="25" xfId="0" applyNumberFormat="1" applyFont="1" applyFill="1" applyBorder="1"/>
    <xf numFmtId="164" fontId="15" fillId="0" borderId="0" xfId="0" applyNumberFormat="1" applyFont="1" applyAlignment="1">
      <alignment horizontal="left" vertical="center"/>
    </xf>
    <xf numFmtId="164" fontId="15" fillId="0" borderId="13" xfId="0" applyNumberFormat="1" applyFont="1" applyBorder="1" applyAlignment="1">
      <alignment horizontal="left" vertical="center"/>
    </xf>
    <xf numFmtId="164" fontId="8" fillId="11" borderId="1" xfId="0" applyNumberFormat="1" applyFont="1" applyFill="1" applyBorder="1" applyAlignment="1">
      <alignment vertical="center" wrapText="1"/>
    </xf>
    <xf numFmtId="164" fontId="8" fillId="11" borderId="7" xfId="0" applyNumberFormat="1" applyFont="1" applyFill="1" applyBorder="1" applyAlignment="1">
      <alignment vertical="center" wrapText="1"/>
    </xf>
    <xf numFmtId="164" fontId="8" fillId="5" borderId="30" xfId="0" applyNumberFormat="1" applyFont="1" applyFill="1" applyBorder="1" applyAlignment="1">
      <alignment horizontal="center" vertical="center" wrapText="1"/>
    </xf>
    <xf numFmtId="164" fontId="8" fillId="5" borderId="6" xfId="0" applyNumberFormat="1" applyFont="1" applyFill="1" applyBorder="1" applyAlignment="1">
      <alignment horizontal="center" vertical="center" wrapText="1"/>
    </xf>
    <xf numFmtId="164" fontId="8" fillId="5" borderId="21" xfId="0" applyNumberFormat="1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164" fontId="31" fillId="5" borderId="30" xfId="0" applyNumberFormat="1" applyFont="1" applyFill="1" applyBorder="1" applyAlignment="1">
      <alignment horizontal="left" vertical="center" wrapText="1"/>
    </xf>
    <xf numFmtId="164" fontId="23" fillId="8" borderId="37" xfId="0" applyNumberFormat="1" applyFont="1" applyFill="1" applyBorder="1" applyAlignment="1">
      <alignment horizontal="left" vertical="center"/>
    </xf>
    <xf numFmtId="164" fontId="23" fillId="8" borderId="2" xfId="0" applyNumberFormat="1" applyFont="1" applyFill="1" applyBorder="1" applyAlignment="1">
      <alignment horizontal="right" vertical="center"/>
    </xf>
    <xf numFmtId="164" fontId="27" fillId="12" borderId="2" xfId="0" applyNumberFormat="1" applyFont="1" applyFill="1" applyBorder="1" applyAlignment="1">
      <alignment horizontal="right" vertical="center"/>
    </xf>
    <xf numFmtId="164" fontId="23" fillId="8" borderId="8" xfId="0" applyNumberFormat="1" applyFont="1" applyFill="1" applyBorder="1" applyAlignment="1">
      <alignment horizontal="left" vertical="center"/>
    </xf>
    <xf numFmtId="164" fontId="18" fillId="12" borderId="9" xfId="0" applyNumberFormat="1" applyFont="1" applyFill="1" applyBorder="1" applyAlignment="1">
      <alignment horizontal="right" vertical="center"/>
    </xf>
    <xf numFmtId="164" fontId="10" fillId="0" borderId="21" xfId="0" applyNumberFormat="1" applyFont="1" applyBorder="1"/>
    <xf numFmtId="164" fontId="32" fillId="5" borderId="30" xfId="0" applyNumberFormat="1" applyFont="1" applyFill="1" applyBorder="1" applyAlignment="1">
      <alignment horizontal="left" vertical="center" wrapText="1"/>
    </xf>
    <xf numFmtId="164" fontId="10" fillId="13" borderId="7" xfId="0" applyNumberFormat="1" applyFont="1" applyFill="1" applyBorder="1" applyAlignment="1">
      <alignment vertical="center" wrapText="1"/>
    </xf>
    <xf numFmtId="0" fontId="33" fillId="0" borderId="1" xfId="0" applyFont="1" applyBorder="1"/>
    <xf numFmtId="164" fontId="18" fillId="12" borderId="2" xfId="0" applyNumberFormat="1" applyFont="1" applyFill="1" applyBorder="1" applyAlignment="1">
      <alignment horizontal="right" vertical="center"/>
    </xf>
    <xf numFmtId="164" fontId="25" fillId="0" borderId="0" xfId="0" applyNumberFormat="1" applyFont="1"/>
    <xf numFmtId="164" fontId="10" fillId="13" borderId="1" xfId="0" applyNumberFormat="1" applyFont="1" applyFill="1" applyBorder="1"/>
    <xf numFmtId="164" fontId="10" fillId="3" borderId="1" xfId="0" applyNumberFormat="1" applyFont="1" applyFill="1" applyBorder="1"/>
    <xf numFmtId="164" fontId="34" fillId="3" borderId="0" xfId="0" applyNumberFormat="1" applyFont="1" applyFill="1"/>
    <xf numFmtId="164" fontId="35" fillId="5" borderId="30" xfId="0" applyNumberFormat="1" applyFont="1" applyFill="1" applyBorder="1" applyAlignment="1">
      <alignment horizontal="left" vertical="center" wrapText="1"/>
    </xf>
    <xf numFmtId="164" fontId="8" fillId="13" borderId="1" xfId="0" applyNumberFormat="1" applyFont="1" applyFill="1" applyBorder="1"/>
    <xf numFmtId="0" fontId="2" fillId="13" borderId="30" xfId="0" applyFont="1" applyFill="1" applyBorder="1" applyAlignment="1">
      <alignment vertical="center" wrapText="1"/>
    </xf>
    <xf numFmtId="164" fontId="2" fillId="13" borderId="35" xfId="0" applyNumberFormat="1" applyFont="1" applyFill="1" applyBorder="1" applyAlignment="1">
      <alignment horizontal="right" wrapText="1"/>
    </xf>
    <xf numFmtId="0" fontId="2" fillId="0" borderId="30" xfId="0" applyFont="1" applyBorder="1" applyAlignment="1">
      <alignment vertical="center" wrapText="1"/>
    </xf>
    <xf numFmtId="164" fontId="8" fillId="4" borderId="1" xfId="0" applyNumberFormat="1" applyFont="1" applyFill="1" applyBorder="1"/>
    <xf numFmtId="164" fontId="10" fillId="4" borderId="1" xfId="0" applyNumberFormat="1" applyFont="1" applyFill="1" applyBorder="1"/>
    <xf numFmtId="164" fontId="2" fillId="4" borderId="35" xfId="0" applyNumberFormat="1" applyFont="1" applyFill="1" applyBorder="1" applyAlignment="1">
      <alignment horizontal="right" wrapText="1"/>
    </xf>
    <xf numFmtId="164" fontId="8" fillId="5" borderId="30" xfId="0" applyNumberFormat="1" applyFont="1" applyFill="1" applyBorder="1" applyAlignment="1">
      <alignment horizontal="center" vertical="center" wrapText="1"/>
    </xf>
    <xf numFmtId="164" fontId="8" fillId="5" borderId="6" xfId="0" applyNumberFormat="1" applyFont="1" applyFill="1" applyBorder="1" applyAlignment="1">
      <alignment horizontal="center" vertical="center" wrapText="1"/>
    </xf>
    <xf numFmtId="164" fontId="8" fillId="5" borderId="21" xfId="0" applyNumberFormat="1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/>
    </xf>
    <xf numFmtId="0" fontId="21" fillId="6" borderId="9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7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489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1428750</xdr:colOff>
      <xdr:row>23</xdr:row>
      <xdr:rowOff>176893</xdr:rowOff>
    </xdr:from>
    <xdr:to>
      <xdr:col>3</xdr:col>
      <xdr:colOff>762000</xdr:colOff>
      <xdr:row>27</xdr:row>
      <xdr:rowOff>136071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DA7CDFC1-55CF-4D41-B94E-60EC65575AB4}"/>
            </a:ext>
          </a:extLst>
        </xdr:cNvPr>
        <xdr:cNvCxnSpPr/>
      </xdr:nvCxnSpPr>
      <xdr:spPr>
        <a:xfrm>
          <a:off x="7565571" y="5878286"/>
          <a:ext cx="1034143" cy="8164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873579</xdr:colOff>
      <xdr:row>23</xdr:row>
      <xdr:rowOff>166007</xdr:rowOff>
    </xdr:from>
    <xdr:to>
      <xdr:col>5</xdr:col>
      <xdr:colOff>587829</xdr:colOff>
      <xdr:row>27</xdr:row>
      <xdr:rowOff>125185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9B606A24-884C-4A45-B880-9B04C25ABD17}"/>
            </a:ext>
          </a:extLst>
        </xdr:cNvPr>
        <xdr:cNvCxnSpPr/>
      </xdr:nvCxnSpPr>
      <xdr:spPr>
        <a:xfrm>
          <a:off x="10031186" y="5867400"/>
          <a:ext cx="1034143" cy="8164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631371</xdr:colOff>
      <xdr:row>23</xdr:row>
      <xdr:rowOff>168728</xdr:rowOff>
    </xdr:from>
    <xdr:to>
      <xdr:col>7</xdr:col>
      <xdr:colOff>345621</xdr:colOff>
      <xdr:row>27</xdr:row>
      <xdr:rowOff>127906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6BAB4472-16D0-4F38-8C11-884EC63B649B}"/>
            </a:ext>
          </a:extLst>
        </xdr:cNvPr>
        <xdr:cNvCxnSpPr/>
      </xdr:nvCxnSpPr>
      <xdr:spPr>
        <a:xfrm>
          <a:off x="12428764" y="5870121"/>
          <a:ext cx="1034143" cy="8164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606878</xdr:colOff>
      <xdr:row>23</xdr:row>
      <xdr:rowOff>130628</xdr:rowOff>
    </xdr:from>
    <xdr:to>
      <xdr:col>9</xdr:col>
      <xdr:colOff>321129</xdr:colOff>
      <xdr:row>27</xdr:row>
      <xdr:rowOff>89806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0179997F-25C4-41C3-A065-DF54E3A0531C}"/>
            </a:ext>
          </a:extLst>
        </xdr:cNvPr>
        <xdr:cNvCxnSpPr/>
      </xdr:nvCxnSpPr>
      <xdr:spPr>
        <a:xfrm>
          <a:off x="15044057" y="5832021"/>
          <a:ext cx="1034143" cy="8164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568779</xdr:colOff>
      <xdr:row>23</xdr:row>
      <xdr:rowOff>174170</xdr:rowOff>
    </xdr:from>
    <xdr:to>
      <xdr:col>11</xdr:col>
      <xdr:colOff>283029</xdr:colOff>
      <xdr:row>27</xdr:row>
      <xdr:rowOff>133348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69DF9683-7BDB-4AF1-9DB8-EC267C546872}"/>
            </a:ext>
          </a:extLst>
        </xdr:cNvPr>
        <xdr:cNvCxnSpPr/>
      </xdr:nvCxnSpPr>
      <xdr:spPr>
        <a:xfrm>
          <a:off x="17645743" y="5875563"/>
          <a:ext cx="1034143" cy="8164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isitbrussels-my.sharepoint.com/personal/g_funari_visit_brussels/Documents/Giulia%20Funari/perso/COPRO/COPRO%20Savoie%2021%20-%20calculs%20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COPRO - 2020"/>
      <sheetName val="COMPTE COPRO - 2021"/>
      <sheetName val="COMPTE COPRO - 2020 prop Simon"/>
      <sheetName val="COMPTE COPRO - 2021 prop Simon"/>
      <sheetName val="Travaux toiture Partie 1 &amp;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3">
          <cell r="C33">
            <v>0.186</v>
          </cell>
        </row>
        <row r="34">
          <cell r="C34">
            <v>0.17799999999999999</v>
          </cell>
        </row>
        <row r="35">
          <cell r="C35">
            <v>0.17199999999999999</v>
          </cell>
        </row>
        <row r="36">
          <cell r="C36">
            <v>0.19600000000000001</v>
          </cell>
        </row>
        <row r="37">
          <cell r="C37">
            <v>0.26800000000000002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6E45-E220-4AA7-B3B0-13F5CD0186AA}">
  <dimension ref="A1:N177"/>
  <sheetViews>
    <sheetView zoomScale="70" zoomScaleNormal="70" workbookViewId="0">
      <selection activeCell="A21" sqref="A21"/>
    </sheetView>
  </sheetViews>
  <sheetFormatPr baseColWidth="10" defaultRowHeight="15" x14ac:dyDescent="0.2"/>
  <cols>
    <col min="1" max="1" width="67.1640625" customWidth="1"/>
    <col min="2" max="2" width="32.1640625" customWidth="1"/>
    <col min="3" max="3" width="19.6640625" style="13" customWidth="1"/>
    <col min="4" max="4" width="19.6640625" customWidth="1"/>
    <col min="5" max="5" width="19.6640625" style="15" customWidth="1"/>
    <col min="6" max="6" width="19.6640625" style="3" customWidth="1"/>
    <col min="7" max="7" width="19.6640625" style="17" customWidth="1"/>
    <col min="8" max="8" width="19.6640625" customWidth="1"/>
    <col min="9" max="9" width="19.6640625" style="17" customWidth="1"/>
    <col min="10" max="10" width="19.6640625" customWidth="1"/>
    <col min="11" max="11" width="19.6640625" style="17" customWidth="1"/>
    <col min="12" max="12" width="19.6640625" customWidth="1"/>
    <col min="13" max="13" width="43.1640625" bestFit="1" customWidth="1"/>
    <col min="14" max="14" width="13.33203125" customWidth="1"/>
    <col min="15" max="15" width="15.6640625" customWidth="1"/>
    <col min="17" max="17" width="44.83203125" customWidth="1"/>
  </cols>
  <sheetData>
    <row r="1" spans="1:14" ht="34.5" customHeight="1" thickBot="1" x14ac:dyDescent="0.25">
      <c r="A1" s="150" t="s">
        <v>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2"/>
      <c r="M1" s="12"/>
    </row>
    <row r="2" spans="1:14" ht="45" customHeight="1" x14ac:dyDescent="0.2">
      <c r="A2" s="153" t="s">
        <v>15</v>
      </c>
      <c r="B2" s="86" t="s">
        <v>18</v>
      </c>
      <c r="C2" s="155" t="s">
        <v>2</v>
      </c>
      <c r="D2" s="156"/>
      <c r="E2" s="157" t="s">
        <v>4</v>
      </c>
      <c r="F2" s="158"/>
      <c r="G2" s="159" t="s">
        <v>0</v>
      </c>
      <c r="H2" s="159"/>
      <c r="I2" s="160" t="s">
        <v>12</v>
      </c>
      <c r="J2" s="160"/>
      <c r="K2" s="159" t="s">
        <v>3</v>
      </c>
      <c r="L2" s="159"/>
      <c r="N2" s="2"/>
    </row>
    <row r="3" spans="1:14" ht="25" customHeight="1" x14ac:dyDescent="0.2">
      <c r="A3" s="153"/>
      <c r="B3" s="83" t="s">
        <v>17</v>
      </c>
      <c r="C3" s="84"/>
      <c r="D3" s="85">
        <f>'[1]Travaux toiture Partie 1 &amp; 2'!C33</f>
        <v>0.186</v>
      </c>
      <c r="E3" s="123"/>
      <c r="F3" s="85">
        <f>'[1]Travaux toiture Partie 1 &amp; 2'!C34</f>
        <v>0.17799999999999999</v>
      </c>
      <c r="G3" s="123"/>
      <c r="H3" s="85">
        <f>'[1]Travaux toiture Partie 1 &amp; 2'!C35</f>
        <v>0.17199999999999999</v>
      </c>
      <c r="I3" s="123"/>
      <c r="J3" s="85">
        <f>'[1]Travaux toiture Partie 1 &amp; 2'!C36</f>
        <v>0.19600000000000001</v>
      </c>
      <c r="K3" s="123"/>
      <c r="L3" s="85">
        <f>'[1]Travaux toiture Partie 1 &amp; 2'!C37</f>
        <v>0.26800000000000002</v>
      </c>
      <c r="M3" s="11"/>
      <c r="N3" s="2"/>
    </row>
    <row r="4" spans="1:14" s="5" customFormat="1" ht="17" x14ac:dyDescent="0.2">
      <c r="A4" s="154"/>
      <c r="B4" s="78" t="s">
        <v>19</v>
      </c>
      <c r="C4" s="21" t="s">
        <v>13</v>
      </c>
      <c r="D4" s="22" t="s">
        <v>20</v>
      </c>
      <c r="E4" s="6" t="s">
        <v>13</v>
      </c>
      <c r="F4" s="7" t="s">
        <v>20</v>
      </c>
      <c r="G4" s="21" t="s">
        <v>13</v>
      </c>
      <c r="H4" s="22" t="s">
        <v>20</v>
      </c>
      <c r="I4" s="6" t="s">
        <v>13</v>
      </c>
      <c r="J4" s="7" t="s">
        <v>20</v>
      </c>
      <c r="K4" s="21" t="s">
        <v>13</v>
      </c>
      <c r="L4" s="22" t="s">
        <v>20</v>
      </c>
      <c r="N4" s="4"/>
    </row>
    <row r="5" spans="1:14" s="5" customFormat="1" ht="17" thickBot="1" x14ac:dyDescent="0.25">
      <c r="A5" s="20"/>
      <c r="B5" s="20"/>
      <c r="C5" s="23"/>
      <c r="D5" s="24"/>
      <c r="E5" s="23"/>
      <c r="F5" s="24"/>
      <c r="G5" s="23"/>
      <c r="H5" s="24"/>
      <c r="I5" s="23"/>
      <c r="J5" s="24"/>
      <c r="K5" s="23"/>
      <c r="L5" s="24"/>
      <c r="N5" s="4"/>
    </row>
    <row r="6" spans="1:14" s="5" customFormat="1" ht="17" thickBot="1" x14ac:dyDescent="0.2">
      <c r="A6" s="77" t="s">
        <v>34</v>
      </c>
      <c r="B6" s="97">
        <v>-5.25</v>
      </c>
      <c r="C6" s="23"/>
      <c r="D6" s="24"/>
      <c r="E6" s="23"/>
      <c r="F6" s="24"/>
      <c r="G6" s="23"/>
      <c r="H6" s="24"/>
      <c r="I6" s="23"/>
      <c r="J6" s="24"/>
      <c r="K6" s="23"/>
      <c r="L6" s="24"/>
      <c r="N6" s="4"/>
    </row>
    <row r="7" spans="1:14" s="5" customFormat="1" ht="16" x14ac:dyDescent="0.2">
      <c r="A7" s="59"/>
      <c r="B7" s="25">
        <v>44105</v>
      </c>
      <c r="C7" s="60"/>
      <c r="D7" s="60"/>
      <c r="E7" s="60"/>
      <c r="F7" s="60"/>
      <c r="G7" s="60"/>
      <c r="H7" s="60"/>
      <c r="I7" s="60"/>
      <c r="J7" s="60"/>
      <c r="K7" s="60"/>
      <c r="L7" s="61"/>
    </row>
    <row r="8" spans="1:14" ht="17" x14ac:dyDescent="0.2">
      <c r="A8" s="81" t="s">
        <v>9</v>
      </c>
      <c r="B8" s="27">
        <v>-5.25</v>
      </c>
      <c r="C8" s="147"/>
      <c r="D8" s="148"/>
      <c r="E8" s="148"/>
      <c r="F8" s="148"/>
      <c r="G8" s="148"/>
      <c r="H8" s="148"/>
      <c r="I8" s="148"/>
      <c r="J8" s="148"/>
      <c r="K8" s="148"/>
      <c r="L8" s="149"/>
    </row>
    <row r="9" spans="1:14" ht="16" x14ac:dyDescent="0.2">
      <c r="A9" s="48"/>
      <c r="B9" s="28"/>
      <c r="C9" s="92"/>
      <c r="D9" s="93"/>
      <c r="E9" s="31"/>
      <c r="F9" s="9"/>
      <c r="G9" s="31"/>
      <c r="H9" s="9"/>
      <c r="I9" s="31"/>
      <c r="J9" s="9"/>
      <c r="K9" s="31"/>
      <c r="L9" s="49"/>
    </row>
    <row r="10" spans="1:14" ht="17" thickBot="1" x14ac:dyDescent="0.25">
      <c r="A10" s="79" t="s">
        <v>21</v>
      </c>
      <c r="B10" s="34">
        <f>SUM(B8:B9)</f>
        <v>-5.25</v>
      </c>
      <c r="C10" s="35"/>
      <c r="D10" s="36"/>
      <c r="E10" s="37"/>
      <c r="F10" s="38"/>
      <c r="G10" s="37"/>
      <c r="H10" s="38"/>
      <c r="I10" s="37"/>
      <c r="J10" s="38"/>
      <c r="K10" s="37"/>
      <c r="L10" s="51"/>
      <c r="M10" s="10"/>
    </row>
    <row r="11" spans="1:14" ht="16" x14ac:dyDescent="0.2">
      <c r="A11" s="46"/>
      <c r="B11" s="39"/>
      <c r="C11" s="35"/>
      <c r="D11" s="36"/>
      <c r="E11" s="37"/>
      <c r="F11" s="38"/>
      <c r="G11" s="37"/>
      <c r="H11" s="38"/>
      <c r="I11" s="37"/>
      <c r="J11" s="38"/>
      <c r="K11" s="37"/>
      <c r="L11" s="51"/>
      <c r="M11" s="10"/>
    </row>
    <row r="12" spans="1:14" ht="17" thickBot="1" x14ac:dyDescent="0.25">
      <c r="A12" s="46"/>
      <c r="B12" s="39"/>
      <c r="C12" s="35"/>
      <c r="D12" s="36"/>
      <c r="E12" s="37"/>
      <c r="F12" s="38"/>
      <c r="G12" s="37"/>
      <c r="H12" s="38"/>
      <c r="I12" s="37"/>
      <c r="J12" s="38"/>
      <c r="K12" s="37"/>
      <c r="L12" s="51"/>
      <c r="M12" s="10"/>
    </row>
    <row r="13" spans="1:14" s="5" customFormat="1" ht="17" thickBot="1" x14ac:dyDescent="0.25">
      <c r="A13" s="46"/>
      <c r="B13" s="40">
        <v>44136</v>
      </c>
      <c r="C13" s="26"/>
      <c r="D13" s="26"/>
      <c r="E13" s="26"/>
      <c r="F13" s="26"/>
      <c r="G13" s="26"/>
      <c r="H13" s="26"/>
      <c r="I13" s="26"/>
      <c r="J13" s="26"/>
      <c r="K13" s="26"/>
      <c r="L13" s="47"/>
    </row>
    <row r="14" spans="1:14" ht="17" thickBot="1" x14ac:dyDescent="0.25">
      <c r="A14" s="81"/>
      <c r="B14" s="1"/>
      <c r="C14" s="147"/>
      <c r="D14" s="148"/>
      <c r="E14" s="148"/>
      <c r="F14" s="148"/>
      <c r="G14" s="148"/>
      <c r="H14" s="148"/>
      <c r="I14" s="148"/>
      <c r="J14" s="148"/>
      <c r="K14" s="148"/>
      <c r="L14" s="149"/>
    </row>
    <row r="15" spans="1:14" ht="16" x14ac:dyDescent="0.2">
      <c r="A15" s="50"/>
      <c r="B15" s="32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4" ht="17" thickBot="1" x14ac:dyDescent="0.25">
      <c r="A16" s="79" t="s">
        <v>21</v>
      </c>
      <c r="B16" s="34">
        <f>SUM(B15:B15)</f>
        <v>0</v>
      </c>
      <c r="C16" s="35"/>
      <c r="D16" s="36"/>
      <c r="E16" s="37"/>
      <c r="F16" s="38"/>
      <c r="G16" s="37"/>
      <c r="H16" s="38"/>
      <c r="I16" s="37"/>
      <c r="J16" s="38"/>
      <c r="K16" s="37"/>
      <c r="L16" s="51"/>
      <c r="M16" s="10"/>
    </row>
    <row r="17" spans="1:13" ht="16" x14ac:dyDescent="0.2">
      <c r="A17" s="46"/>
      <c r="B17" s="39"/>
      <c r="C17" s="35"/>
      <c r="D17" s="36"/>
      <c r="E17" s="37"/>
      <c r="F17" s="38"/>
      <c r="G17" s="37"/>
      <c r="H17" s="38"/>
      <c r="I17" s="37"/>
      <c r="J17" s="38"/>
      <c r="K17" s="37"/>
      <c r="L17" s="51"/>
      <c r="M17" s="10"/>
    </row>
    <row r="18" spans="1:13" ht="17" thickBot="1" x14ac:dyDescent="0.25">
      <c r="A18" s="46"/>
      <c r="B18" s="39"/>
      <c r="C18" s="35"/>
      <c r="D18" s="36"/>
      <c r="E18" s="37"/>
      <c r="F18" s="38"/>
      <c r="G18" s="37"/>
      <c r="H18" s="38"/>
      <c r="I18" s="37"/>
      <c r="J18" s="38"/>
      <c r="K18" s="37"/>
      <c r="L18" s="51"/>
      <c r="M18" s="10"/>
    </row>
    <row r="19" spans="1:13" s="5" customFormat="1" ht="17" thickBot="1" x14ac:dyDescent="0.25">
      <c r="A19" s="46"/>
      <c r="B19" s="25" t="s">
        <v>27</v>
      </c>
      <c r="C19" s="26"/>
      <c r="D19" s="26"/>
      <c r="E19" s="26"/>
      <c r="F19" s="26"/>
      <c r="G19" s="26"/>
      <c r="H19" s="26"/>
      <c r="I19" s="26"/>
      <c r="J19" s="26"/>
      <c r="K19" s="26"/>
      <c r="L19" s="47"/>
    </row>
    <row r="20" spans="1:13" ht="18" thickBot="1" x14ac:dyDescent="0.25">
      <c r="A20" s="81" t="s">
        <v>30</v>
      </c>
      <c r="B20" s="1">
        <v>-247.76</v>
      </c>
      <c r="C20" s="147"/>
      <c r="D20" s="148"/>
      <c r="E20" s="148"/>
      <c r="F20" s="148"/>
      <c r="G20" s="148"/>
      <c r="H20" s="148"/>
      <c r="I20" s="148"/>
      <c r="J20" s="148"/>
      <c r="K20" s="148"/>
      <c r="L20" s="149"/>
    </row>
    <row r="21" spans="1:13" ht="18" thickBot="1" x14ac:dyDescent="0.25">
      <c r="A21" s="81" t="s">
        <v>31</v>
      </c>
      <c r="B21" s="1">
        <v>-247.76</v>
      </c>
      <c r="C21" s="147"/>
      <c r="D21" s="148"/>
      <c r="E21" s="148"/>
      <c r="F21" s="148"/>
      <c r="G21" s="148"/>
      <c r="H21" s="148"/>
      <c r="I21" s="148"/>
      <c r="J21" s="148"/>
      <c r="K21" s="148"/>
      <c r="L21" s="149"/>
    </row>
    <row r="22" spans="1:13" ht="23.25" customHeight="1" x14ac:dyDescent="0.2">
      <c r="A22" s="50" t="s">
        <v>32</v>
      </c>
      <c r="B22" s="87">
        <f>D22+F22+H22+J22+L22</f>
        <v>495.49</v>
      </c>
      <c r="C22" s="8">
        <v>92.16</v>
      </c>
      <c r="D22" s="89">
        <v>92.16</v>
      </c>
      <c r="E22" s="91">
        <v>88.2</v>
      </c>
      <c r="F22" s="89">
        <v>88.2</v>
      </c>
      <c r="G22" s="8">
        <v>85.22</v>
      </c>
      <c r="H22" s="89">
        <v>85.22</v>
      </c>
      <c r="I22" s="91">
        <v>97.12</v>
      </c>
      <c r="J22" s="89">
        <v>97.12</v>
      </c>
      <c r="K22" s="8">
        <v>132.79</v>
      </c>
      <c r="L22" s="89">
        <v>132.79</v>
      </c>
    </row>
    <row r="23" spans="1:13" ht="17" x14ac:dyDescent="0.2">
      <c r="A23" s="48" t="s">
        <v>22</v>
      </c>
      <c r="B23" s="87">
        <f>D23+F23+H23+J23+L23</f>
        <v>1068.8</v>
      </c>
      <c r="C23" s="8">
        <v>561.79999999999995</v>
      </c>
      <c r="D23" s="89">
        <v>561.79999999999995</v>
      </c>
      <c r="E23" s="31">
        <v>537.41999999999996</v>
      </c>
      <c r="F23" s="89">
        <v>507</v>
      </c>
      <c r="G23" s="31">
        <v>519.4</v>
      </c>
      <c r="H23" s="89"/>
      <c r="I23" s="31">
        <v>592.54</v>
      </c>
      <c r="J23" s="89"/>
      <c r="K23" s="31">
        <v>809.84</v>
      </c>
      <c r="L23" s="89"/>
    </row>
    <row r="24" spans="1:13" ht="17" x14ac:dyDescent="0.2">
      <c r="A24" s="50" t="s">
        <v>23</v>
      </c>
      <c r="B24" s="87">
        <f>D24+F24+H24+J24+L24</f>
        <v>34.07</v>
      </c>
      <c r="C24" s="88"/>
      <c r="D24" s="89">
        <v>34.07</v>
      </c>
      <c r="E24" s="31"/>
      <c r="F24" s="89"/>
      <c r="G24" s="31"/>
      <c r="H24" s="89"/>
      <c r="I24" s="31"/>
      <c r="J24" s="89"/>
      <c r="K24" s="31"/>
      <c r="L24" s="89"/>
    </row>
    <row r="25" spans="1:13" ht="17" thickBot="1" x14ac:dyDescent="0.25">
      <c r="A25" s="79" t="s">
        <v>21</v>
      </c>
      <c r="B25" s="34">
        <f>SUM(B20:B24)</f>
        <v>1102.8399999999999</v>
      </c>
      <c r="C25" s="35"/>
      <c r="D25" s="36"/>
      <c r="E25" s="37"/>
      <c r="F25" s="38"/>
      <c r="G25" s="37"/>
      <c r="H25" s="38"/>
      <c r="I25" s="37"/>
      <c r="J25" s="38"/>
      <c r="K25" s="37"/>
      <c r="L25" s="51"/>
      <c r="M25" s="10"/>
    </row>
    <row r="26" spans="1:13" ht="16" x14ac:dyDescent="0.2">
      <c r="A26" s="46"/>
      <c r="B26" s="39"/>
      <c r="C26" s="35"/>
      <c r="D26" s="36"/>
      <c r="E26" s="37"/>
      <c r="F26" s="38"/>
      <c r="G26" s="37"/>
      <c r="H26" s="38"/>
      <c r="I26" s="37"/>
      <c r="J26" s="38"/>
      <c r="K26" s="37"/>
      <c r="L26" s="51"/>
      <c r="M26" s="10"/>
    </row>
    <row r="27" spans="1:13" ht="17" thickBot="1" x14ac:dyDescent="0.25">
      <c r="A27" s="46"/>
      <c r="B27" s="39"/>
      <c r="C27" s="35"/>
      <c r="D27" s="36"/>
      <c r="E27" s="37"/>
      <c r="F27" s="38"/>
      <c r="G27" s="37"/>
      <c r="H27" s="38"/>
      <c r="I27" s="37"/>
      <c r="J27" s="38"/>
      <c r="K27" s="37"/>
      <c r="L27" s="51"/>
      <c r="M27" s="10"/>
    </row>
    <row r="28" spans="1:13" ht="16" x14ac:dyDescent="0.2">
      <c r="A28" s="62" t="s">
        <v>29</v>
      </c>
      <c r="B28" s="63">
        <f>B10+B16+B25</f>
        <v>1097.5899999999999</v>
      </c>
      <c r="C28" s="64"/>
      <c r="D28" s="65"/>
      <c r="E28" s="66"/>
      <c r="F28" s="65"/>
      <c r="G28" s="66"/>
      <c r="H28" s="65"/>
      <c r="I28" s="66"/>
      <c r="J28" s="65"/>
      <c r="K28" s="66"/>
      <c r="L28" s="67"/>
    </row>
    <row r="29" spans="1:13" ht="17" thickBot="1" x14ac:dyDescent="0.25">
      <c r="A29" s="54" t="s">
        <v>16</v>
      </c>
      <c r="B29" s="55">
        <f>B6+B28</f>
        <v>1092.3399999999999</v>
      </c>
      <c r="C29" s="56"/>
      <c r="D29" s="57"/>
      <c r="E29" s="56"/>
      <c r="F29" s="57"/>
      <c r="G29" s="56"/>
      <c r="H29" s="57"/>
      <c r="I29" s="56"/>
      <c r="J29" s="57"/>
      <c r="K29" s="56"/>
      <c r="L29" s="58"/>
    </row>
    <row r="30" spans="1:13" x14ac:dyDescent="0.2">
      <c r="C30" s="17"/>
      <c r="E30" s="17"/>
      <c r="F30"/>
    </row>
    <row r="31" spans="1:13" ht="16" thickBot="1" x14ac:dyDescent="0.25">
      <c r="C31" s="17"/>
      <c r="E31" s="17"/>
      <c r="F31"/>
    </row>
    <row r="32" spans="1:13" ht="16" x14ac:dyDescent="0.2">
      <c r="A32" s="68" t="s">
        <v>28</v>
      </c>
      <c r="B32" s="69">
        <f>B28</f>
        <v>1097.5899999999999</v>
      </c>
      <c r="C32" s="70"/>
      <c r="D32" s="71"/>
      <c r="E32" s="70"/>
      <c r="F32" s="71"/>
      <c r="G32" s="70"/>
      <c r="H32" s="71"/>
      <c r="I32" s="70"/>
      <c r="J32" s="71"/>
      <c r="K32" s="70"/>
      <c r="L32" s="72"/>
    </row>
    <row r="33" spans="1:12" ht="17" thickBot="1" x14ac:dyDescent="0.25">
      <c r="A33" s="77" t="s">
        <v>33</v>
      </c>
      <c r="B33" s="73">
        <f>B29</f>
        <v>1092.3399999999999</v>
      </c>
      <c r="C33" s="74"/>
      <c r="D33" s="75"/>
      <c r="E33" s="74"/>
      <c r="F33" s="75"/>
      <c r="G33" s="74"/>
      <c r="H33" s="75"/>
      <c r="I33" s="74"/>
      <c r="J33" s="75"/>
      <c r="K33" s="74"/>
      <c r="L33" s="76"/>
    </row>
    <row r="34" spans="1:12" x14ac:dyDescent="0.2">
      <c r="C34" s="17"/>
      <c r="E34" s="17"/>
      <c r="F34"/>
    </row>
    <row r="35" spans="1:12" x14ac:dyDescent="0.2">
      <c r="C35" s="17"/>
      <c r="E35" s="17"/>
      <c r="F35"/>
    </row>
    <row r="36" spans="1:12" x14ac:dyDescent="0.2">
      <c r="C36" s="17"/>
      <c r="E36" s="17"/>
      <c r="F36"/>
    </row>
    <row r="37" spans="1:12" x14ac:dyDescent="0.2">
      <c r="C37" s="17"/>
      <c r="E37" s="17"/>
      <c r="F37"/>
    </row>
    <row r="38" spans="1:12" x14ac:dyDescent="0.2">
      <c r="C38" s="17"/>
      <c r="E38" s="17"/>
      <c r="F38"/>
    </row>
    <row r="39" spans="1:12" x14ac:dyDescent="0.2">
      <c r="C39" s="17"/>
      <c r="E39" s="17"/>
      <c r="F39"/>
    </row>
    <row r="40" spans="1:12" x14ac:dyDescent="0.2">
      <c r="C40" s="17"/>
      <c r="E40" s="17"/>
      <c r="F40"/>
    </row>
    <row r="41" spans="1:12" x14ac:dyDescent="0.2">
      <c r="C41" s="17"/>
      <c r="E41" s="17"/>
      <c r="F41"/>
    </row>
    <row r="42" spans="1:12" x14ac:dyDescent="0.2">
      <c r="C42" s="17"/>
      <c r="E42" s="17"/>
      <c r="F42"/>
    </row>
    <row r="43" spans="1:12" x14ac:dyDescent="0.2">
      <c r="C43" s="17"/>
      <c r="E43" s="17"/>
      <c r="F43"/>
    </row>
    <row r="44" spans="1:12" x14ac:dyDescent="0.2">
      <c r="C44" s="17"/>
      <c r="E44" s="17"/>
      <c r="F44"/>
    </row>
    <row r="45" spans="1:12" x14ac:dyDescent="0.2">
      <c r="C45" s="17"/>
      <c r="E45" s="17"/>
      <c r="F45"/>
    </row>
    <row r="46" spans="1:12" x14ac:dyDescent="0.2">
      <c r="C46" s="17"/>
      <c r="E46" s="17"/>
      <c r="F46"/>
    </row>
    <row r="47" spans="1:12" x14ac:dyDescent="0.2">
      <c r="C47" s="17"/>
      <c r="E47" s="17"/>
      <c r="F47"/>
    </row>
    <row r="48" spans="1:12" x14ac:dyDescent="0.2">
      <c r="C48" s="17"/>
      <c r="E48" s="17"/>
      <c r="F48"/>
    </row>
    <row r="49" spans="3:6" x14ac:dyDescent="0.2">
      <c r="C49" s="17"/>
      <c r="E49" s="17"/>
      <c r="F49"/>
    </row>
    <row r="50" spans="3:6" x14ac:dyDescent="0.2">
      <c r="C50" s="17"/>
      <c r="E50" s="17"/>
      <c r="F50"/>
    </row>
    <row r="51" spans="3:6" x14ac:dyDescent="0.2">
      <c r="C51" s="17"/>
      <c r="E51" s="17"/>
      <c r="F51"/>
    </row>
    <row r="52" spans="3:6" x14ac:dyDescent="0.2">
      <c r="C52" s="17"/>
      <c r="E52" s="17"/>
      <c r="F52"/>
    </row>
    <row r="53" spans="3:6" x14ac:dyDescent="0.2">
      <c r="C53" s="17"/>
      <c r="E53" s="17"/>
      <c r="F53"/>
    </row>
    <row r="54" spans="3:6" x14ac:dyDescent="0.2">
      <c r="C54" s="17"/>
      <c r="E54" s="17"/>
      <c r="F54"/>
    </row>
    <row r="55" spans="3:6" x14ac:dyDescent="0.2">
      <c r="C55" s="17"/>
      <c r="E55" s="17"/>
      <c r="F55"/>
    </row>
    <row r="56" spans="3:6" x14ac:dyDescent="0.2">
      <c r="C56" s="17"/>
      <c r="E56" s="17"/>
      <c r="F56"/>
    </row>
    <row r="57" spans="3:6" x14ac:dyDescent="0.2">
      <c r="C57" s="17"/>
      <c r="E57" s="17"/>
      <c r="F57"/>
    </row>
    <row r="58" spans="3:6" x14ac:dyDescent="0.2">
      <c r="C58" s="17"/>
      <c r="E58" s="17"/>
      <c r="F58"/>
    </row>
    <row r="59" spans="3:6" x14ac:dyDescent="0.2">
      <c r="C59" s="17"/>
      <c r="E59" s="17"/>
      <c r="F59"/>
    </row>
    <row r="60" spans="3:6" x14ac:dyDescent="0.2">
      <c r="C60" s="17"/>
      <c r="E60" s="17"/>
      <c r="F60"/>
    </row>
    <row r="61" spans="3:6" x14ac:dyDescent="0.2">
      <c r="C61" s="17"/>
      <c r="E61" s="17"/>
      <c r="F61"/>
    </row>
    <row r="62" spans="3:6" x14ac:dyDescent="0.2">
      <c r="C62" s="17"/>
      <c r="E62" s="17"/>
      <c r="F62"/>
    </row>
    <row r="63" spans="3:6" x14ac:dyDescent="0.2">
      <c r="C63" s="17"/>
      <c r="E63" s="17"/>
      <c r="F63"/>
    </row>
    <row r="64" spans="3:6" x14ac:dyDescent="0.2">
      <c r="C64" s="17"/>
      <c r="E64" s="17"/>
      <c r="F64"/>
    </row>
    <row r="65" spans="3:6" x14ac:dyDescent="0.2">
      <c r="C65" s="17"/>
      <c r="E65" s="17"/>
      <c r="F65"/>
    </row>
    <row r="66" spans="3:6" x14ac:dyDescent="0.2">
      <c r="C66" s="17"/>
      <c r="E66" s="17"/>
      <c r="F66"/>
    </row>
    <row r="67" spans="3:6" x14ac:dyDescent="0.2">
      <c r="C67" s="17"/>
      <c r="E67" s="17"/>
      <c r="F67"/>
    </row>
    <row r="68" spans="3:6" x14ac:dyDescent="0.2">
      <c r="C68" s="17"/>
      <c r="E68" s="17"/>
      <c r="F68"/>
    </row>
    <row r="69" spans="3:6" x14ac:dyDescent="0.2">
      <c r="C69" s="17"/>
      <c r="E69" s="17"/>
      <c r="F69"/>
    </row>
    <row r="70" spans="3:6" x14ac:dyDescent="0.2">
      <c r="C70" s="17"/>
      <c r="E70" s="17"/>
      <c r="F70"/>
    </row>
    <row r="71" spans="3:6" x14ac:dyDescent="0.2">
      <c r="C71" s="17"/>
      <c r="E71" s="17"/>
      <c r="F71"/>
    </row>
    <row r="72" spans="3:6" x14ac:dyDescent="0.2">
      <c r="C72" s="17"/>
      <c r="E72" s="17"/>
      <c r="F72"/>
    </row>
    <row r="73" spans="3:6" x14ac:dyDescent="0.2">
      <c r="C73" s="17"/>
      <c r="E73" s="17"/>
      <c r="F73"/>
    </row>
    <row r="74" spans="3:6" x14ac:dyDescent="0.2">
      <c r="C74" s="17"/>
      <c r="E74" s="17"/>
      <c r="F74"/>
    </row>
    <row r="75" spans="3:6" x14ac:dyDescent="0.2">
      <c r="C75" s="17"/>
      <c r="E75" s="17"/>
      <c r="F75"/>
    </row>
    <row r="76" spans="3:6" x14ac:dyDescent="0.2">
      <c r="C76" s="17"/>
      <c r="E76" s="17"/>
      <c r="F76"/>
    </row>
    <row r="77" spans="3:6" x14ac:dyDescent="0.2">
      <c r="C77" s="17"/>
      <c r="E77" s="17"/>
      <c r="F77"/>
    </row>
    <row r="78" spans="3:6" x14ac:dyDescent="0.2">
      <c r="C78" s="17"/>
      <c r="E78" s="17"/>
      <c r="F78"/>
    </row>
    <row r="79" spans="3:6" x14ac:dyDescent="0.2">
      <c r="C79" s="17"/>
      <c r="E79" s="17"/>
      <c r="F79"/>
    </row>
    <row r="80" spans="3:6" x14ac:dyDescent="0.2">
      <c r="C80" s="17"/>
      <c r="E80" s="17"/>
      <c r="F80"/>
    </row>
    <row r="81" spans="3:6" x14ac:dyDescent="0.2">
      <c r="C81" s="17"/>
      <c r="E81" s="17"/>
      <c r="F81"/>
    </row>
    <row r="82" spans="3:6" x14ac:dyDescent="0.2">
      <c r="C82" s="17"/>
      <c r="E82" s="17"/>
      <c r="F82"/>
    </row>
    <row r="83" spans="3:6" x14ac:dyDescent="0.2">
      <c r="C83" s="17"/>
      <c r="E83" s="17"/>
      <c r="F83"/>
    </row>
    <row r="84" spans="3:6" x14ac:dyDescent="0.2">
      <c r="C84" s="17"/>
      <c r="E84" s="17"/>
      <c r="F84"/>
    </row>
    <row r="85" spans="3:6" x14ac:dyDescent="0.2">
      <c r="C85" s="17"/>
      <c r="E85" s="17"/>
      <c r="F85"/>
    </row>
    <row r="86" spans="3:6" x14ac:dyDescent="0.2">
      <c r="C86" s="17"/>
      <c r="E86" s="17"/>
      <c r="F86"/>
    </row>
    <row r="87" spans="3:6" x14ac:dyDescent="0.2">
      <c r="C87" s="17"/>
      <c r="E87" s="17"/>
      <c r="F87"/>
    </row>
    <row r="88" spans="3:6" x14ac:dyDescent="0.2">
      <c r="C88" s="17"/>
      <c r="E88" s="17"/>
      <c r="F88"/>
    </row>
    <row r="89" spans="3:6" x14ac:dyDescent="0.2">
      <c r="C89" s="17"/>
      <c r="E89" s="17"/>
      <c r="F89"/>
    </row>
    <row r="90" spans="3:6" x14ac:dyDescent="0.2">
      <c r="C90" s="17"/>
      <c r="E90" s="17"/>
      <c r="F90"/>
    </row>
    <row r="91" spans="3:6" x14ac:dyDescent="0.2">
      <c r="C91" s="17"/>
      <c r="E91" s="17"/>
      <c r="F91"/>
    </row>
    <row r="92" spans="3:6" x14ac:dyDescent="0.2">
      <c r="C92" s="17"/>
      <c r="E92" s="17"/>
      <c r="F92"/>
    </row>
    <row r="93" spans="3:6" x14ac:dyDescent="0.2">
      <c r="C93" s="17"/>
      <c r="E93" s="17"/>
      <c r="F93"/>
    </row>
    <row r="94" spans="3:6" x14ac:dyDescent="0.2">
      <c r="C94" s="17"/>
      <c r="E94" s="17"/>
      <c r="F94"/>
    </row>
    <row r="95" spans="3:6" x14ac:dyDescent="0.2">
      <c r="C95" s="17"/>
      <c r="E95" s="17"/>
      <c r="F95"/>
    </row>
    <row r="96" spans="3:6" x14ac:dyDescent="0.2">
      <c r="C96" s="17"/>
      <c r="E96" s="17"/>
      <c r="F96"/>
    </row>
    <row r="97" spans="3:6" x14ac:dyDescent="0.2">
      <c r="C97" s="17"/>
      <c r="E97" s="17"/>
      <c r="F97"/>
    </row>
    <row r="98" spans="3:6" x14ac:dyDescent="0.2">
      <c r="C98" s="17"/>
      <c r="E98" s="17"/>
      <c r="F98"/>
    </row>
    <row r="99" spans="3:6" x14ac:dyDescent="0.2">
      <c r="C99" s="17"/>
      <c r="E99" s="17"/>
      <c r="F99"/>
    </row>
    <row r="100" spans="3:6" x14ac:dyDescent="0.2">
      <c r="C100" s="17"/>
      <c r="E100" s="17"/>
      <c r="F100"/>
    </row>
    <row r="101" spans="3:6" x14ac:dyDescent="0.2">
      <c r="C101" s="17"/>
      <c r="E101" s="17"/>
      <c r="F101"/>
    </row>
    <row r="102" spans="3:6" x14ac:dyDescent="0.2">
      <c r="C102" s="17"/>
      <c r="E102" s="17"/>
      <c r="F102"/>
    </row>
    <row r="103" spans="3:6" x14ac:dyDescent="0.2">
      <c r="C103" s="17"/>
      <c r="E103" s="17"/>
      <c r="F103"/>
    </row>
    <row r="104" spans="3:6" x14ac:dyDescent="0.2">
      <c r="C104" s="17"/>
      <c r="E104" s="17"/>
      <c r="F104"/>
    </row>
    <row r="105" spans="3:6" x14ac:dyDescent="0.2">
      <c r="C105" s="17"/>
      <c r="E105" s="17"/>
      <c r="F105"/>
    </row>
    <row r="106" spans="3:6" x14ac:dyDescent="0.2">
      <c r="C106" s="17"/>
      <c r="E106" s="17"/>
      <c r="F106"/>
    </row>
    <row r="107" spans="3:6" x14ac:dyDescent="0.2">
      <c r="C107" s="17"/>
      <c r="E107" s="17"/>
      <c r="F107"/>
    </row>
    <row r="108" spans="3:6" x14ac:dyDescent="0.2">
      <c r="C108" s="17"/>
      <c r="E108" s="17"/>
      <c r="F108"/>
    </row>
    <row r="109" spans="3:6" x14ac:dyDescent="0.2">
      <c r="C109" s="17"/>
      <c r="E109" s="17"/>
      <c r="F109"/>
    </row>
    <row r="110" spans="3:6" x14ac:dyDescent="0.2">
      <c r="C110" s="17"/>
      <c r="E110" s="17"/>
      <c r="F110"/>
    </row>
    <row r="111" spans="3:6" x14ac:dyDescent="0.2">
      <c r="C111" s="17"/>
      <c r="E111" s="17"/>
      <c r="F111"/>
    </row>
    <row r="112" spans="3:6" x14ac:dyDescent="0.2">
      <c r="C112" s="17"/>
      <c r="E112" s="17"/>
      <c r="F112"/>
    </row>
    <row r="113" spans="3:6" x14ac:dyDescent="0.2">
      <c r="C113" s="17"/>
      <c r="E113" s="17"/>
      <c r="F113"/>
    </row>
    <row r="114" spans="3:6" x14ac:dyDescent="0.2">
      <c r="C114" s="17"/>
      <c r="E114" s="17"/>
      <c r="F114"/>
    </row>
    <row r="115" spans="3:6" x14ac:dyDescent="0.2">
      <c r="C115" s="17"/>
      <c r="E115" s="17"/>
      <c r="F115"/>
    </row>
    <row r="116" spans="3:6" x14ac:dyDescent="0.2">
      <c r="C116" s="17"/>
      <c r="E116" s="17"/>
      <c r="F116"/>
    </row>
    <row r="117" spans="3:6" x14ac:dyDescent="0.2">
      <c r="C117" s="17"/>
      <c r="E117" s="17"/>
      <c r="F117"/>
    </row>
    <row r="118" spans="3:6" x14ac:dyDescent="0.2">
      <c r="C118" s="17"/>
      <c r="E118" s="17"/>
      <c r="F118"/>
    </row>
    <row r="119" spans="3:6" x14ac:dyDescent="0.2">
      <c r="C119" s="17"/>
      <c r="E119" s="17"/>
      <c r="F119"/>
    </row>
    <row r="120" spans="3:6" x14ac:dyDescent="0.2">
      <c r="C120" s="17"/>
      <c r="E120" s="17"/>
      <c r="F120"/>
    </row>
    <row r="121" spans="3:6" x14ac:dyDescent="0.2">
      <c r="C121" s="17"/>
      <c r="E121" s="17"/>
      <c r="F121"/>
    </row>
    <row r="122" spans="3:6" x14ac:dyDescent="0.2">
      <c r="C122" s="17"/>
      <c r="E122" s="17"/>
      <c r="F122"/>
    </row>
    <row r="123" spans="3:6" x14ac:dyDescent="0.2">
      <c r="C123" s="17"/>
      <c r="E123" s="17"/>
      <c r="F123"/>
    </row>
    <row r="124" spans="3:6" x14ac:dyDescent="0.2">
      <c r="C124" s="17"/>
      <c r="E124" s="17"/>
      <c r="F124"/>
    </row>
    <row r="125" spans="3:6" x14ac:dyDescent="0.2">
      <c r="C125" s="17"/>
      <c r="E125" s="17"/>
      <c r="F125"/>
    </row>
    <row r="126" spans="3:6" x14ac:dyDescent="0.2">
      <c r="C126" s="17"/>
      <c r="E126" s="17"/>
      <c r="F126"/>
    </row>
    <row r="127" spans="3:6" x14ac:dyDescent="0.2">
      <c r="C127" s="17"/>
      <c r="E127" s="17"/>
      <c r="F127"/>
    </row>
    <row r="128" spans="3:6" x14ac:dyDescent="0.2">
      <c r="C128" s="17"/>
      <c r="E128" s="17"/>
      <c r="F128"/>
    </row>
    <row r="129" spans="3:6" x14ac:dyDescent="0.2">
      <c r="C129" s="17"/>
      <c r="E129" s="17"/>
      <c r="F129"/>
    </row>
    <row r="130" spans="3:6" x14ac:dyDescent="0.2">
      <c r="C130" s="17"/>
      <c r="E130" s="17"/>
      <c r="F130"/>
    </row>
    <row r="131" spans="3:6" x14ac:dyDescent="0.2">
      <c r="C131" s="17"/>
      <c r="E131" s="17"/>
      <c r="F131"/>
    </row>
    <row r="132" spans="3:6" x14ac:dyDescent="0.2">
      <c r="C132" s="17"/>
      <c r="E132" s="17"/>
      <c r="F132"/>
    </row>
    <row r="133" spans="3:6" x14ac:dyDescent="0.2">
      <c r="C133" s="17"/>
      <c r="E133" s="17"/>
      <c r="F133"/>
    </row>
    <row r="134" spans="3:6" x14ac:dyDescent="0.2">
      <c r="C134" s="17"/>
      <c r="E134" s="17"/>
      <c r="F134"/>
    </row>
    <row r="135" spans="3:6" x14ac:dyDescent="0.2">
      <c r="C135" s="17"/>
      <c r="E135" s="17"/>
      <c r="F135"/>
    </row>
    <row r="136" spans="3:6" x14ac:dyDescent="0.2">
      <c r="C136" s="17"/>
      <c r="E136" s="17"/>
      <c r="F136"/>
    </row>
    <row r="137" spans="3:6" x14ac:dyDescent="0.2">
      <c r="C137" s="17"/>
      <c r="E137" s="17"/>
      <c r="F137"/>
    </row>
    <row r="138" spans="3:6" x14ac:dyDescent="0.2">
      <c r="C138" s="17"/>
      <c r="E138" s="17"/>
      <c r="F138"/>
    </row>
    <row r="139" spans="3:6" x14ac:dyDescent="0.2">
      <c r="C139" s="17"/>
      <c r="E139" s="17"/>
      <c r="F139"/>
    </row>
    <row r="140" spans="3:6" x14ac:dyDescent="0.2">
      <c r="C140" s="17"/>
      <c r="E140" s="17"/>
      <c r="F140"/>
    </row>
    <row r="141" spans="3:6" x14ac:dyDescent="0.2">
      <c r="C141" s="17"/>
      <c r="E141" s="17"/>
      <c r="F141"/>
    </row>
    <row r="142" spans="3:6" x14ac:dyDescent="0.2">
      <c r="C142" s="17"/>
      <c r="E142" s="17"/>
      <c r="F142"/>
    </row>
    <row r="143" spans="3:6" x14ac:dyDescent="0.2">
      <c r="C143" s="17"/>
      <c r="E143" s="17"/>
      <c r="F143"/>
    </row>
    <row r="144" spans="3:6" x14ac:dyDescent="0.2">
      <c r="C144" s="17"/>
      <c r="E144" s="17"/>
      <c r="F144"/>
    </row>
    <row r="145" spans="3:6" x14ac:dyDescent="0.2">
      <c r="C145" s="17"/>
      <c r="E145" s="17"/>
      <c r="F145"/>
    </row>
    <row r="146" spans="3:6" x14ac:dyDescent="0.2">
      <c r="C146" s="17"/>
      <c r="E146" s="17"/>
      <c r="F146"/>
    </row>
    <row r="147" spans="3:6" x14ac:dyDescent="0.2">
      <c r="C147" s="17"/>
      <c r="E147" s="17"/>
      <c r="F147"/>
    </row>
    <row r="148" spans="3:6" x14ac:dyDescent="0.2">
      <c r="C148" s="17"/>
      <c r="E148" s="17"/>
      <c r="F148"/>
    </row>
    <row r="149" spans="3:6" x14ac:dyDescent="0.2">
      <c r="C149" s="17"/>
      <c r="E149" s="17"/>
      <c r="F149"/>
    </row>
    <row r="150" spans="3:6" x14ac:dyDescent="0.2">
      <c r="C150" s="17"/>
      <c r="E150" s="17"/>
      <c r="F150"/>
    </row>
    <row r="151" spans="3:6" x14ac:dyDescent="0.2">
      <c r="C151" s="17"/>
      <c r="E151" s="17"/>
      <c r="F151"/>
    </row>
    <row r="152" spans="3:6" x14ac:dyDescent="0.2">
      <c r="C152" s="17"/>
      <c r="E152" s="17"/>
      <c r="F152"/>
    </row>
    <row r="153" spans="3:6" x14ac:dyDescent="0.2">
      <c r="C153" s="17"/>
      <c r="E153" s="17"/>
      <c r="F153"/>
    </row>
    <row r="154" spans="3:6" x14ac:dyDescent="0.2">
      <c r="C154" s="17"/>
      <c r="E154" s="17"/>
      <c r="F154"/>
    </row>
    <row r="155" spans="3:6" x14ac:dyDescent="0.2">
      <c r="C155" s="17"/>
      <c r="E155" s="17"/>
      <c r="F155"/>
    </row>
    <row r="156" spans="3:6" x14ac:dyDescent="0.2">
      <c r="C156" s="17"/>
      <c r="E156" s="17"/>
      <c r="F156"/>
    </row>
    <row r="157" spans="3:6" x14ac:dyDescent="0.2">
      <c r="C157" s="17"/>
      <c r="E157" s="17"/>
      <c r="F157"/>
    </row>
    <row r="158" spans="3:6" x14ac:dyDescent="0.2">
      <c r="C158" s="17"/>
      <c r="E158" s="17"/>
      <c r="F158"/>
    </row>
    <row r="159" spans="3:6" x14ac:dyDescent="0.2">
      <c r="C159" s="17"/>
      <c r="E159" s="17"/>
      <c r="F159"/>
    </row>
    <row r="160" spans="3:6" x14ac:dyDescent="0.2">
      <c r="C160" s="17"/>
      <c r="E160" s="17"/>
      <c r="F160"/>
    </row>
    <row r="161" spans="3:6" x14ac:dyDescent="0.2">
      <c r="C161" s="17"/>
      <c r="E161" s="17"/>
      <c r="F161"/>
    </row>
    <row r="162" spans="3:6" x14ac:dyDescent="0.2">
      <c r="C162" s="17"/>
      <c r="E162" s="17"/>
      <c r="F162"/>
    </row>
    <row r="163" spans="3:6" x14ac:dyDescent="0.2">
      <c r="C163" s="17"/>
      <c r="E163" s="17"/>
      <c r="F163"/>
    </row>
    <row r="164" spans="3:6" x14ac:dyDescent="0.2">
      <c r="C164" s="17"/>
      <c r="E164" s="17"/>
      <c r="F164"/>
    </row>
    <row r="165" spans="3:6" x14ac:dyDescent="0.2">
      <c r="C165" s="17"/>
      <c r="E165" s="17"/>
      <c r="F165"/>
    </row>
    <row r="166" spans="3:6" x14ac:dyDescent="0.2">
      <c r="C166" s="17"/>
      <c r="E166" s="17"/>
      <c r="F166"/>
    </row>
    <row r="167" spans="3:6" x14ac:dyDescent="0.2">
      <c r="C167" s="17"/>
      <c r="E167" s="17"/>
      <c r="F167"/>
    </row>
    <row r="168" spans="3:6" x14ac:dyDescent="0.2">
      <c r="C168" s="17"/>
      <c r="E168" s="17"/>
      <c r="F168"/>
    </row>
    <row r="169" spans="3:6" x14ac:dyDescent="0.2">
      <c r="C169" s="17"/>
      <c r="E169" s="17"/>
      <c r="F169"/>
    </row>
    <row r="170" spans="3:6" x14ac:dyDescent="0.2">
      <c r="C170" s="17"/>
      <c r="E170" s="17"/>
      <c r="F170"/>
    </row>
    <row r="171" spans="3:6" x14ac:dyDescent="0.2">
      <c r="C171" s="17"/>
      <c r="E171" s="17"/>
      <c r="F171"/>
    </row>
    <row r="172" spans="3:6" x14ac:dyDescent="0.2">
      <c r="C172" s="17"/>
      <c r="E172" s="17"/>
      <c r="F172"/>
    </row>
    <row r="173" spans="3:6" x14ac:dyDescent="0.2">
      <c r="C173" s="17"/>
      <c r="E173" s="17"/>
      <c r="F173"/>
    </row>
    <row r="174" spans="3:6" x14ac:dyDescent="0.2">
      <c r="C174" s="17"/>
      <c r="E174" s="17"/>
      <c r="F174"/>
    </row>
    <row r="175" spans="3:6" x14ac:dyDescent="0.2">
      <c r="C175" s="17"/>
      <c r="E175" s="17"/>
      <c r="F175"/>
    </row>
    <row r="176" spans="3:6" x14ac:dyDescent="0.2">
      <c r="C176" s="17"/>
      <c r="E176" s="17"/>
      <c r="F176"/>
    </row>
    <row r="177" spans="3:6" x14ac:dyDescent="0.2">
      <c r="C177" s="17"/>
      <c r="E177" s="17"/>
      <c r="F177"/>
    </row>
  </sheetData>
  <mergeCells count="11">
    <mergeCell ref="C20:L20"/>
    <mergeCell ref="C14:L14"/>
    <mergeCell ref="C8:L8"/>
    <mergeCell ref="C21:L21"/>
    <mergeCell ref="A1:L1"/>
    <mergeCell ref="A2:A4"/>
    <mergeCell ref="C2:D2"/>
    <mergeCell ref="E2:F2"/>
    <mergeCell ref="G2:H2"/>
    <mergeCell ref="I2:J2"/>
    <mergeCell ref="K2:L2"/>
  </mergeCells>
  <conditionalFormatting sqref="A9 L9 L10:M12">
    <cfRule type="cellIs" dxfId="488" priority="193" operator="greaterThan">
      <formula>#REF!</formula>
    </cfRule>
    <cfRule type="cellIs" dxfId="487" priority="192" operator="notEqual">
      <formula>#REF!</formula>
    </cfRule>
  </conditionalFormatting>
  <conditionalFormatting sqref="A15">
    <cfRule type="cellIs" dxfId="486" priority="5" operator="notEqual">
      <formula>#REF!</formula>
    </cfRule>
    <cfRule type="cellIs" dxfId="485" priority="6" operator="greaterThan">
      <formula>#REF!</formula>
    </cfRule>
  </conditionalFormatting>
  <conditionalFormatting sqref="A22:A24">
    <cfRule type="cellIs" dxfId="484" priority="1" operator="notEqual">
      <formula>#REF!</formula>
    </cfRule>
    <cfRule type="cellIs" dxfId="483" priority="2" operator="greaterThan">
      <formula>#REF!</formula>
    </cfRule>
  </conditionalFormatting>
  <conditionalFormatting sqref="E23:E27">
    <cfRule type="cellIs" dxfId="482" priority="166" operator="greaterThan">
      <formula>#REF!</formula>
    </cfRule>
  </conditionalFormatting>
  <conditionalFormatting sqref="E9:K12">
    <cfRule type="cellIs" dxfId="481" priority="187" operator="greaterThan">
      <formula>#REF!</formula>
    </cfRule>
  </conditionalFormatting>
  <conditionalFormatting sqref="E16:M18">
    <cfRule type="cellIs" dxfId="480" priority="8" operator="greaterThan">
      <formula>#REF!</formula>
    </cfRule>
  </conditionalFormatting>
  <conditionalFormatting sqref="F25:F27 H25:H27 J25:J27">
    <cfRule type="cellIs" dxfId="479" priority="167" operator="greaterThan">
      <formula>#REF!</formula>
    </cfRule>
  </conditionalFormatting>
  <conditionalFormatting sqref="G23:G27">
    <cfRule type="cellIs" dxfId="478" priority="165" operator="greaterThan">
      <formula>#REF!</formula>
    </cfRule>
  </conditionalFormatting>
  <conditionalFormatting sqref="I23:I27">
    <cfRule type="cellIs" dxfId="477" priority="164" operator="greaterThan">
      <formula>#REF!</formula>
    </cfRule>
  </conditionalFormatting>
  <conditionalFormatting sqref="K9:K12">
    <cfRule type="cellIs" dxfId="476" priority="186" operator="notEqual">
      <formula>#REF!</formula>
    </cfRule>
  </conditionalFormatting>
  <conditionalFormatting sqref="K23:K27">
    <cfRule type="cellIs" dxfId="475" priority="163" operator="greaterThan">
      <formula>#REF!</formula>
    </cfRule>
    <cfRule type="cellIs" dxfId="474" priority="162" operator="notEqual">
      <formula>#REF!</formula>
    </cfRule>
  </conditionalFormatting>
  <conditionalFormatting sqref="K16:M18">
    <cfRule type="cellIs" dxfId="473" priority="7" operator="notEqual">
      <formula>#REF!</formula>
    </cfRule>
  </conditionalFormatting>
  <conditionalFormatting sqref="L25:M27">
    <cfRule type="cellIs" dxfId="472" priority="168" operator="notEqual">
      <formula>#REF!</formula>
    </cfRule>
    <cfRule type="cellIs" dxfId="471" priority="169" operator="greaterThan">
      <formula>#REF!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9B3E-1161-5547-B3D6-8A4080CBEA1D}">
  <sheetPr>
    <pageSetUpPr fitToPage="1"/>
  </sheetPr>
  <dimension ref="A1:Q231"/>
  <sheetViews>
    <sheetView topLeftCell="A80" zoomScale="80" zoomScaleNormal="80" zoomScalePageLayoutView="80" workbookViewId="0">
      <selection activeCell="B128" sqref="B128"/>
    </sheetView>
  </sheetViews>
  <sheetFormatPr baseColWidth="10" defaultRowHeight="15" x14ac:dyDescent="0.2"/>
  <cols>
    <col min="1" max="1" width="59.83203125" bestFit="1" customWidth="1"/>
    <col min="2" max="2" width="32.1640625" customWidth="1"/>
    <col min="3" max="3" width="25.5" style="13" customWidth="1"/>
    <col min="4" max="4" width="19.6640625" customWidth="1"/>
    <col min="5" max="5" width="19.6640625" style="15" customWidth="1"/>
    <col min="6" max="6" width="19.6640625" style="3" customWidth="1"/>
    <col min="7" max="7" width="19.6640625" style="17" customWidth="1"/>
    <col min="8" max="8" width="19.6640625" customWidth="1"/>
    <col min="9" max="9" width="19.6640625" style="17" customWidth="1"/>
    <col min="10" max="10" width="19.6640625" customWidth="1"/>
    <col min="11" max="11" width="19.6640625" style="17" customWidth="1"/>
    <col min="12" max="12" width="19.6640625" customWidth="1"/>
    <col min="13" max="13" width="43.1640625" bestFit="1" customWidth="1"/>
    <col min="14" max="14" width="13.33203125" customWidth="1"/>
    <col min="15" max="15" width="15.6640625" customWidth="1"/>
    <col min="17" max="17" width="44.83203125" customWidth="1"/>
  </cols>
  <sheetData>
    <row r="1" spans="1:14" ht="34.5" customHeight="1" thickBot="1" x14ac:dyDescent="0.25">
      <c r="A1" s="150" t="s">
        <v>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2"/>
      <c r="M1" s="12"/>
    </row>
    <row r="2" spans="1:14" ht="45" customHeight="1" x14ac:dyDescent="0.2">
      <c r="A2" s="153" t="s">
        <v>15</v>
      </c>
      <c r="B2" s="86" t="s">
        <v>18</v>
      </c>
      <c r="C2" s="155" t="s">
        <v>2</v>
      </c>
      <c r="D2" s="156"/>
      <c r="E2" s="160" t="s">
        <v>1</v>
      </c>
      <c r="F2" s="160"/>
      <c r="G2" s="159" t="s">
        <v>0</v>
      </c>
      <c r="H2" s="159"/>
      <c r="I2" s="160" t="s">
        <v>12</v>
      </c>
      <c r="J2" s="160"/>
      <c r="K2" s="159" t="s">
        <v>3</v>
      </c>
      <c r="L2" s="159"/>
      <c r="N2" s="2"/>
    </row>
    <row r="3" spans="1:14" ht="25" customHeight="1" x14ac:dyDescent="0.2">
      <c r="A3" s="153"/>
      <c r="B3" s="83" t="s">
        <v>17</v>
      </c>
      <c r="C3" s="84"/>
      <c r="D3" s="85">
        <f>'[1]Travaux toiture Partie 1 &amp; 2'!C33</f>
        <v>0.186</v>
      </c>
      <c r="E3" s="123"/>
      <c r="F3" s="85">
        <f>'[1]Travaux toiture Partie 1 &amp; 2'!C34</f>
        <v>0.17799999999999999</v>
      </c>
      <c r="G3" s="123"/>
      <c r="H3" s="85">
        <f>'[1]Travaux toiture Partie 1 &amp; 2'!C35</f>
        <v>0.17199999999999999</v>
      </c>
      <c r="I3" s="123"/>
      <c r="J3" s="85">
        <f>'[1]Travaux toiture Partie 1 &amp; 2'!C36</f>
        <v>0.19600000000000001</v>
      </c>
      <c r="K3" s="123"/>
      <c r="L3" s="85">
        <f>'[1]Travaux toiture Partie 1 &amp; 2'!C37</f>
        <v>0.26800000000000002</v>
      </c>
      <c r="M3" s="11"/>
      <c r="N3" s="2"/>
    </row>
    <row r="4" spans="1:14" s="5" customFormat="1" ht="17" x14ac:dyDescent="0.2">
      <c r="A4" s="154"/>
      <c r="B4" s="78" t="s">
        <v>19</v>
      </c>
      <c r="C4" s="21" t="s">
        <v>13</v>
      </c>
      <c r="D4" s="22" t="s">
        <v>20</v>
      </c>
      <c r="E4" s="6" t="s">
        <v>13</v>
      </c>
      <c r="F4" s="7" t="s">
        <v>20</v>
      </c>
      <c r="G4" s="21" t="s">
        <v>13</v>
      </c>
      <c r="H4" s="22" t="s">
        <v>20</v>
      </c>
      <c r="I4" s="6" t="s">
        <v>13</v>
      </c>
      <c r="J4" s="7" t="s">
        <v>20</v>
      </c>
      <c r="K4" s="21" t="s">
        <v>13</v>
      </c>
      <c r="L4" s="22" t="s">
        <v>20</v>
      </c>
      <c r="N4" s="4"/>
    </row>
    <row r="5" spans="1:14" s="5" customFormat="1" ht="17" thickBot="1" x14ac:dyDescent="0.25">
      <c r="A5" s="94"/>
      <c r="B5" s="20"/>
      <c r="C5" s="16"/>
      <c r="D5" s="95"/>
      <c r="E5" s="14"/>
      <c r="F5" s="96"/>
      <c r="G5" s="16"/>
      <c r="H5" s="95"/>
      <c r="I5" s="14"/>
      <c r="J5" s="96"/>
      <c r="K5" s="16"/>
      <c r="L5" s="95"/>
      <c r="N5" s="4"/>
    </row>
    <row r="6" spans="1:14" s="5" customFormat="1" ht="17" thickBot="1" x14ac:dyDescent="0.2">
      <c r="A6" s="77" t="s">
        <v>33</v>
      </c>
      <c r="B6" s="97">
        <f>'COMPTE COPRO - 2020'!B33</f>
        <v>1092.3399999999999</v>
      </c>
      <c r="C6" s="63"/>
      <c r="D6" s="63"/>
      <c r="E6" s="63"/>
      <c r="F6" s="63"/>
      <c r="G6" s="63"/>
      <c r="H6" s="63"/>
      <c r="I6" s="63"/>
      <c r="J6" s="63"/>
      <c r="K6" s="63"/>
      <c r="L6" s="63"/>
      <c r="N6" s="4"/>
    </row>
    <row r="7" spans="1:14" s="5" customFormat="1" ht="16" x14ac:dyDescent="0.2">
      <c r="A7" s="59"/>
      <c r="B7" s="25">
        <v>44197</v>
      </c>
      <c r="C7" s="60"/>
      <c r="D7" s="60"/>
      <c r="E7" s="60"/>
      <c r="F7" s="60"/>
      <c r="G7" s="60"/>
      <c r="H7" s="60"/>
      <c r="I7" s="60"/>
      <c r="J7" s="60"/>
      <c r="K7" s="60"/>
      <c r="L7" s="61"/>
    </row>
    <row r="8" spans="1:14" ht="17" x14ac:dyDescent="0.2">
      <c r="A8" s="81" t="s">
        <v>9</v>
      </c>
      <c r="B8" s="27">
        <v>-5.25</v>
      </c>
      <c r="C8" s="147"/>
      <c r="D8" s="148"/>
      <c r="E8" s="148"/>
      <c r="F8" s="148"/>
      <c r="G8" s="148"/>
      <c r="H8" s="148"/>
      <c r="I8" s="148"/>
      <c r="J8" s="148"/>
      <c r="K8" s="148"/>
      <c r="L8" s="149"/>
    </row>
    <row r="9" spans="1:14" ht="17" x14ac:dyDescent="0.2">
      <c r="A9" s="48" t="s">
        <v>22</v>
      </c>
      <c r="B9" s="28">
        <f>SUM(D9,F9,H9,J9,L9)</f>
        <v>1952</v>
      </c>
      <c r="C9" s="33" t="s">
        <v>11</v>
      </c>
      <c r="D9" s="80"/>
      <c r="E9" s="31">
        <v>30.42</v>
      </c>
      <c r="F9" s="9">
        <v>30.42</v>
      </c>
      <c r="G9" s="31">
        <v>519.4</v>
      </c>
      <c r="H9" s="102">
        <v>519.20000000000005</v>
      </c>
      <c r="I9" s="31">
        <v>592.54</v>
      </c>
      <c r="J9" s="9">
        <v>592.54</v>
      </c>
      <c r="K9" s="31">
        <v>809.84</v>
      </c>
      <c r="L9" s="49">
        <v>809.84</v>
      </c>
    </row>
    <row r="10" spans="1:14" ht="17" x14ac:dyDescent="0.2">
      <c r="A10" s="50" t="s">
        <v>23</v>
      </c>
      <c r="B10" s="32">
        <f>SUM(D10,F10,H10,J10,L10)</f>
        <v>149.07</v>
      </c>
      <c r="C10" s="33" t="s">
        <v>11</v>
      </c>
      <c r="D10" s="80"/>
      <c r="E10" s="31">
        <v>32.58</v>
      </c>
      <c r="F10" s="9">
        <v>32.58</v>
      </c>
      <c r="G10" s="31">
        <v>31.5</v>
      </c>
      <c r="H10" s="9">
        <v>31.5</v>
      </c>
      <c r="I10" s="31">
        <v>35.869999999999997</v>
      </c>
      <c r="J10" s="9">
        <v>35.869999999999997</v>
      </c>
      <c r="K10" s="31">
        <v>49.12</v>
      </c>
      <c r="L10" s="49">
        <v>49.12</v>
      </c>
    </row>
    <row r="11" spans="1:14" ht="17" thickBot="1" x14ac:dyDescent="0.25">
      <c r="A11" s="99" t="s">
        <v>35</v>
      </c>
      <c r="B11" s="100">
        <f>SUM(B8:B10)</f>
        <v>2095.8200000000002</v>
      </c>
      <c r="C11" s="35"/>
      <c r="D11" s="36"/>
      <c r="E11" s="37"/>
      <c r="F11" s="38"/>
      <c r="G11" s="37"/>
      <c r="H11" s="38"/>
      <c r="I11" s="37"/>
      <c r="J11" s="38"/>
      <c r="K11" s="37"/>
      <c r="L11" s="51"/>
      <c r="M11" s="10"/>
    </row>
    <row r="12" spans="1:14" ht="17" thickBot="1" x14ac:dyDescent="0.25">
      <c r="A12" s="101" t="s">
        <v>36</v>
      </c>
      <c r="B12" s="98">
        <f>B6+B11</f>
        <v>3188.16</v>
      </c>
      <c r="C12" s="35"/>
      <c r="D12" s="36"/>
      <c r="E12" s="37"/>
      <c r="F12" s="38"/>
      <c r="G12" s="37"/>
      <c r="H12" s="38"/>
      <c r="I12" s="37"/>
      <c r="J12" s="38"/>
      <c r="K12" s="37"/>
      <c r="L12" s="51"/>
      <c r="M12" s="10"/>
    </row>
    <row r="13" spans="1:14" ht="17" thickBot="1" x14ac:dyDescent="0.25">
      <c r="A13" s="46"/>
      <c r="B13" s="39"/>
      <c r="C13" s="35"/>
      <c r="D13" s="36"/>
      <c r="E13" s="37"/>
      <c r="F13" s="38"/>
      <c r="G13" s="37"/>
      <c r="H13" s="38"/>
      <c r="I13" s="37"/>
      <c r="J13" s="38"/>
      <c r="K13" s="37"/>
      <c r="L13" s="51"/>
      <c r="M13" s="10"/>
    </row>
    <row r="14" spans="1:14" s="5" customFormat="1" ht="16" x14ac:dyDescent="0.2">
      <c r="A14" s="46"/>
      <c r="B14" s="40">
        <v>44228</v>
      </c>
      <c r="C14" s="26"/>
      <c r="D14" s="26"/>
      <c r="E14" s="26"/>
      <c r="F14" s="26"/>
      <c r="G14" s="26"/>
      <c r="H14" s="26"/>
      <c r="I14" s="26"/>
      <c r="J14" s="26"/>
      <c r="K14" s="26"/>
      <c r="L14" s="47"/>
    </row>
    <row r="15" spans="1:14" ht="34" x14ac:dyDescent="0.2">
      <c r="A15" s="81" t="s">
        <v>10</v>
      </c>
      <c r="B15" s="27">
        <v>-20.170000000000002</v>
      </c>
      <c r="C15" s="147"/>
      <c r="D15" s="148"/>
      <c r="E15" s="148"/>
      <c r="F15" s="148"/>
      <c r="G15" s="148"/>
      <c r="H15" s="148"/>
      <c r="I15" s="148"/>
      <c r="J15" s="148"/>
      <c r="K15" s="148"/>
      <c r="L15" s="149"/>
    </row>
    <row r="16" spans="1:14" ht="17" x14ac:dyDescent="0.2">
      <c r="A16" s="50" t="s">
        <v>24</v>
      </c>
      <c r="B16" s="32">
        <f>D16+F16+H16+J16+L16</f>
        <v>151.64000000000001</v>
      </c>
      <c r="C16" s="29">
        <v>34.07</v>
      </c>
      <c r="D16" s="30">
        <v>34.07</v>
      </c>
      <c r="E16" s="31">
        <v>32.58</v>
      </c>
      <c r="F16" s="9">
        <v>32.58</v>
      </c>
      <c r="G16" s="31">
        <v>31.5</v>
      </c>
      <c r="H16" s="102">
        <v>0</v>
      </c>
      <c r="I16" s="31">
        <v>35.869999999999997</v>
      </c>
      <c r="J16" s="9">
        <v>35.869999999999997</v>
      </c>
      <c r="K16" s="31">
        <v>49.12</v>
      </c>
      <c r="L16" s="49">
        <v>49.12</v>
      </c>
    </row>
    <row r="17" spans="1:17" ht="17" thickBot="1" x14ac:dyDescent="0.25">
      <c r="A17" s="99" t="s">
        <v>35</v>
      </c>
      <c r="B17" s="34">
        <f>SUM(B15:B16)</f>
        <v>131.47000000000003</v>
      </c>
      <c r="C17" s="35"/>
      <c r="D17" s="36"/>
      <c r="E17" s="37"/>
      <c r="F17" s="38"/>
      <c r="G17" s="37"/>
      <c r="H17" s="38"/>
      <c r="I17" s="37"/>
      <c r="J17" s="38"/>
      <c r="K17" s="37"/>
      <c r="L17" s="51"/>
      <c r="M17" s="10"/>
    </row>
    <row r="18" spans="1:17" ht="17" thickBot="1" x14ac:dyDescent="0.25">
      <c r="A18" s="101" t="s">
        <v>36</v>
      </c>
      <c r="B18" s="98">
        <f>B12+B17</f>
        <v>3319.63</v>
      </c>
      <c r="C18" s="35"/>
      <c r="D18" s="36"/>
      <c r="E18" s="37"/>
      <c r="F18" s="38"/>
      <c r="G18" s="37"/>
      <c r="H18" s="38"/>
      <c r="I18" s="37"/>
      <c r="J18" s="38"/>
      <c r="K18" s="37"/>
      <c r="L18" s="51"/>
      <c r="M18" s="10"/>
    </row>
    <row r="19" spans="1:17" ht="17" thickBot="1" x14ac:dyDescent="0.25">
      <c r="A19" s="46"/>
      <c r="B19" s="39"/>
      <c r="C19" s="35"/>
      <c r="D19" s="36"/>
      <c r="E19" s="37"/>
      <c r="F19" s="38"/>
      <c r="G19" s="37"/>
      <c r="H19" s="38"/>
      <c r="I19" s="37"/>
      <c r="J19" s="38"/>
      <c r="K19" s="37"/>
      <c r="L19" s="51"/>
      <c r="M19" s="10"/>
    </row>
    <row r="20" spans="1:17" s="5" customFormat="1" ht="16" x14ac:dyDescent="0.2">
      <c r="A20" s="46"/>
      <c r="B20" s="25">
        <v>44256</v>
      </c>
      <c r="C20" s="26"/>
      <c r="D20" s="26"/>
      <c r="E20" s="26"/>
      <c r="F20" s="26"/>
      <c r="G20" s="26"/>
      <c r="H20" s="26"/>
      <c r="I20" s="26"/>
      <c r="J20" s="26"/>
      <c r="K20" s="26"/>
      <c r="L20" s="47"/>
    </row>
    <row r="21" spans="1:17" ht="20.25" customHeight="1" x14ac:dyDescent="0.2">
      <c r="A21" s="81" t="s">
        <v>7</v>
      </c>
      <c r="B21" s="27">
        <v>-2850</v>
      </c>
      <c r="C21" s="147"/>
      <c r="D21" s="148"/>
      <c r="E21" s="148"/>
      <c r="F21" s="148"/>
      <c r="G21" s="148"/>
      <c r="H21" s="148"/>
      <c r="I21" s="148"/>
      <c r="J21" s="148"/>
      <c r="K21" s="148"/>
      <c r="L21" s="149"/>
      <c r="Q21" t="s">
        <v>14</v>
      </c>
    </row>
    <row r="22" spans="1:17" ht="20.25" customHeight="1" x14ac:dyDescent="0.2">
      <c r="A22" s="81" t="s">
        <v>8</v>
      </c>
      <c r="B22" s="28">
        <v>-1972.8</v>
      </c>
      <c r="C22" s="147"/>
      <c r="D22" s="148"/>
      <c r="E22" s="148"/>
      <c r="F22" s="148"/>
      <c r="G22" s="148"/>
      <c r="H22" s="148"/>
      <c r="I22" s="148"/>
      <c r="J22" s="148"/>
      <c r="K22" s="148"/>
      <c r="L22" s="149"/>
    </row>
    <row r="23" spans="1:17" ht="20.25" customHeight="1" x14ac:dyDescent="0.2">
      <c r="A23" s="50" t="s">
        <v>25</v>
      </c>
      <c r="B23" s="32">
        <f>SUM(D23,F23,H23,J23,L23)</f>
        <v>180.57</v>
      </c>
      <c r="C23" s="41">
        <v>34.07</v>
      </c>
      <c r="D23" s="102">
        <v>0</v>
      </c>
      <c r="E23" s="31">
        <v>32.58</v>
      </c>
      <c r="F23" s="9">
        <v>32.58</v>
      </c>
      <c r="G23" s="31">
        <v>31.5</v>
      </c>
      <c r="H23" s="107">
        <v>63</v>
      </c>
      <c r="I23" s="42">
        <v>35.869999999999997</v>
      </c>
      <c r="J23" s="43">
        <v>35.869999999999997</v>
      </c>
      <c r="K23" s="42">
        <v>49.12</v>
      </c>
      <c r="L23" s="52">
        <v>49.12</v>
      </c>
    </row>
    <row r="24" spans="1:17" ht="20.25" customHeight="1" x14ac:dyDescent="0.2">
      <c r="A24" s="50" t="s">
        <v>26</v>
      </c>
      <c r="B24" s="44">
        <f>D24+F24+H24+J24+L24</f>
        <v>1972.8</v>
      </c>
      <c r="C24" s="119">
        <v>335.24</v>
      </c>
      <c r="D24" s="89">
        <v>367.04</v>
      </c>
      <c r="E24" s="118">
        <v>321.04000000000002</v>
      </c>
      <c r="F24" s="89">
        <v>351.46</v>
      </c>
      <c r="G24" s="118">
        <v>310.12</v>
      </c>
      <c r="H24" s="89">
        <v>339.52</v>
      </c>
      <c r="I24" s="118">
        <v>352.73</v>
      </c>
      <c r="J24" s="89">
        <v>386.27</v>
      </c>
      <c r="K24" s="118">
        <v>482.67</v>
      </c>
      <c r="L24" s="90">
        <v>528.51</v>
      </c>
    </row>
    <row r="25" spans="1:17" ht="17" thickBot="1" x14ac:dyDescent="0.25">
      <c r="A25" s="79" t="s">
        <v>35</v>
      </c>
      <c r="B25" s="34">
        <f>SUM(B21:B24)</f>
        <v>-2669.4300000000003</v>
      </c>
      <c r="C25" s="45"/>
      <c r="D25" s="20"/>
      <c r="E25" s="45"/>
      <c r="F25" s="20"/>
      <c r="G25" s="45"/>
      <c r="H25" s="20"/>
      <c r="I25" s="45"/>
      <c r="J25" s="20"/>
      <c r="K25" s="45"/>
      <c r="L25" s="53"/>
    </row>
    <row r="26" spans="1:17" ht="17" thickBot="1" x14ac:dyDescent="0.25">
      <c r="A26" s="101" t="s">
        <v>36</v>
      </c>
      <c r="B26" s="98">
        <f>B18+B25</f>
        <v>650.19999999999982</v>
      </c>
      <c r="C26" s="45"/>
      <c r="D26" s="20"/>
      <c r="E26" s="45"/>
      <c r="F26" s="20"/>
      <c r="G26" s="45"/>
      <c r="H26" s="20"/>
      <c r="I26" s="45"/>
      <c r="J26" s="20"/>
      <c r="K26" s="45"/>
      <c r="L26" s="53"/>
    </row>
    <row r="27" spans="1:17" ht="16" x14ac:dyDescent="0.2">
      <c r="A27" s="117"/>
      <c r="B27" s="39"/>
      <c r="C27" s="110"/>
      <c r="D27" s="111">
        <v>31.799999999999955</v>
      </c>
      <c r="E27" s="45"/>
      <c r="F27" s="111">
        <v>30.419999999999959</v>
      </c>
      <c r="G27" s="45"/>
      <c r="H27" s="111">
        <v>29.399999999999977</v>
      </c>
      <c r="I27" s="45"/>
      <c r="J27" s="111">
        <v>33.539999999999964</v>
      </c>
      <c r="K27" s="45"/>
      <c r="L27" s="112">
        <v>45.840000000000032</v>
      </c>
    </row>
    <row r="28" spans="1:17" ht="34" x14ac:dyDescent="0.2">
      <c r="A28" s="116"/>
      <c r="B28" s="39"/>
      <c r="C28" s="109" t="s">
        <v>37</v>
      </c>
      <c r="D28" s="113">
        <f>D27</f>
        <v>31.799999999999955</v>
      </c>
      <c r="E28" s="114"/>
      <c r="F28" s="113">
        <f>F27</f>
        <v>30.419999999999959</v>
      </c>
      <c r="G28" s="114"/>
      <c r="H28" s="113">
        <f>H27-(G9-H9)</f>
        <v>29.200000000000045</v>
      </c>
      <c r="I28" s="114"/>
      <c r="J28" s="113">
        <f>J27</f>
        <v>33.539999999999964</v>
      </c>
      <c r="K28" s="114"/>
      <c r="L28" s="115">
        <f>L27</f>
        <v>45.840000000000032</v>
      </c>
    </row>
    <row r="29" spans="1:17" ht="16" x14ac:dyDescent="0.2">
      <c r="C29" s="110"/>
      <c r="D29" s="20"/>
      <c r="E29" s="82"/>
      <c r="F29" s="20"/>
      <c r="G29" s="45"/>
      <c r="I29" s="45"/>
      <c r="J29" s="20"/>
      <c r="K29" s="45"/>
      <c r="L29" s="20"/>
    </row>
    <row r="30" spans="1:17" ht="16" x14ac:dyDescent="0.2">
      <c r="A30" s="20"/>
      <c r="B30" s="39"/>
      <c r="C30" s="45"/>
      <c r="D30" s="20"/>
      <c r="E30" s="45"/>
      <c r="F30" s="20"/>
      <c r="G30" s="45"/>
      <c r="H30" s="20"/>
      <c r="I30" s="45"/>
      <c r="J30" s="20"/>
      <c r="K30" s="45"/>
      <c r="L30" s="20"/>
    </row>
    <row r="31" spans="1:17" ht="17" thickBot="1" x14ac:dyDescent="0.25">
      <c r="A31" s="20"/>
      <c r="B31" s="39"/>
      <c r="C31" s="45"/>
      <c r="D31" s="20"/>
      <c r="E31" s="45"/>
      <c r="F31" s="20"/>
      <c r="G31" s="45"/>
      <c r="H31" s="20"/>
      <c r="I31" s="45"/>
      <c r="J31" s="20"/>
      <c r="K31" s="45"/>
      <c r="L31" s="20"/>
    </row>
    <row r="32" spans="1:17" s="105" customFormat="1" ht="25" thickBot="1" x14ac:dyDescent="0.3">
      <c r="A32" s="128" t="s">
        <v>39</v>
      </c>
      <c r="B32" s="126">
        <f>B11+B17+B25</f>
        <v>-442.14000000000033</v>
      </c>
      <c r="C32" s="104"/>
      <c r="D32" s="103"/>
      <c r="E32" s="104"/>
      <c r="F32" s="103"/>
      <c r="G32" s="104"/>
      <c r="H32" s="103"/>
      <c r="I32" s="104"/>
      <c r="J32" s="103"/>
      <c r="K32" s="104"/>
      <c r="L32" s="103"/>
    </row>
    <row r="33" spans="1:14" s="105" customFormat="1" ht="25" thickBot="1" x14ac:dyDescent="0.3">
      <c r="A33" s="106" t="s">
        <v>38</v>
      </c>
      <c r="B33" s="127">
        <f>B6+B11+B17+B25</f>
        <v>650.19999999999982</v>
      </c>
      <c r="C33" s="104"/>
      <c r="D33" s="103"/>
      <c r="E33" s="104"/>
      <c r="F33" s="103"/>
      <c r="G33" s="104"/>
      <c r="H33" s="103"/>
      <c r="I33" s="104"/>
      <c r="J33" s="103"/>
      <c r="K33" s="104"/>
      <c r="L33" s="103"/>
    </row>
    <row r="34" spans="1:14" ht="19" x14ac:dyDescent="0.2">
      <c r="A34" s="19"/>
      <c r="B34" s="18"/>
      <c r="C34" s="108"/>
      <c r="E34" s="17"/>
      <c r="F34"/>
    </row>
    <row r="35" spans="1:14" ht="16" thickBot="1" x14ac:dyDescent="0.25">
      <c r="E35"/>
      <c r="F35"/>
    </row>
    <row r="36" spans="1:14" s="5" customFormat="1" ht="17" thickBot="1" x14ac:dyDescent="0.2">
      <c r="A36" s="77" t="s">
        <v>40</v>
      </c>
      <c r="B36" s="97">
        <v>650.20000000000005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N36" s="4"/>
    </row>
    <row r="37" spans="1:14" s="5" customFormat="1" ht="16" x14ac:dyDescent="0.2">
      <c r="A37" s="59"/>
      <c r="B37" s="25">
        <v>44287</v>
      </c>
      <c r="C37" s="60"/>
      <c r="D37" s="60"/>
      <c r="E37" s="60"/>
      <c r="F37" s="60"/>
      <c r="G37" s="60"/>
      <c r="H37" s="60"/>
      <c r="I37" s="60"/>
      <c r="J37" s="60"/>
      <c r="K37" s="60"/>
      <c r="L37" s="61"/>
    </row>
    <row r="38" spans="1:14" ht="17" x14ac:dyDescent="0.2">
      <c r="A38" s="81" t="s">
        <v>9</v>
      </c>
      <c r="B38" s="27">
        <v>-5.25</v>
      </c>
      <c r="C38" s="147"/>
      <c r="D38" s="148"/>
      <c r="E38" s="148"/>
      <c r="F38" s="148"/>
      <c r="G38" s="148"/>
      <c r="H38" s="148"/>
      <c r="I38" s="148"/>
      <c r="J38" s="148"/>
      <c r="K38" s="148"/>
      <c r="L38" s="149"/>
    </row>
    <row r="39" spans="1:14" ht="16" x14ac:dyDescent="0.2">
      <c r="A39" s="124" t="s">
        <v>48</v>
      </c>
      <c r="B39" s="27">
        <v>-503.38</v>
      </c>
      <c r="C39" s="147"/>
      <c r="D39" s="148"/>
      <c r="E39" s="148"/>
      <c r="F39" s="148"/>
      <c r="G39" s="148"/>
      <c r="H39" s="148"/>
      <c r="I39" s="148"/>
      <c r="J39" s="148"/>
      <c r="K39" s="148"/>
      <c r="L39" s="149"/>
    </row>
    <row r="40" spans="1:14" ht="17" x14ac:dyDescent="0.2">
      <c r="A40" s="50" t="s">
        <v>41</v>
      </c>
      <c r="B40" s="32">
        <f>SUM(D40,F40,H40,J40,L40)</f>
        <v>217.14</v>
      </c>
      <c r="C40" s="29">
        <v>34.07</v>
      </c>
      <c r="D40" s="107">
        <v>68.069999999999993</v>
      </c>
      <c r="E40" s="31">
        <v>32.58</v>
      </c>
      <c r="F40" s="9">
        <v>32.58</v>
      </c>
      <c r="G40" s="31">
        <v>31.5</v>
      </c>
      <c r="H40" s="9">
        <v>31.5</v>
      </c>
      <c r="I40" s="31">
        <v>35.869999999999997</v>
      </c>
      <c r="J40" s="9">
        <v>35.869999999999997</v>
      </c>
      <c r="K40" s="31">
        <v>49.12</v>
      </c>
      <c r="L40" s="49">
        <v>49.12</v>
      </c>
    </row>
    <row r="41" spans="1:14" ht="17" thickBot="1" x14ac:dyDescent="0.25">
      <c r="A41" s="99" t="s">
        <v>35</v>
      </c>
      <c r="B41" s="100">
        <f>SUM(B38:B40)</f>
        <v>-291.49</v>
      </c>
      <c r="C41" s="35"/>
      <c r="D41" s="36"/>
      <c r="E41" s="37"/>
      <c r="F41" s="38"/>
      <c r="G41" s="37"/>
      <c r="H41" s="38"/>
      <c r="I41" s="37"/>
      <c r="J41" s="38"/>
      <c r="K41" s="37"/>
      <c r="L41" s="51"/>
      <c r="M41" s="10"/>
    </row>
    <row r="42" spans="1:14" ht="17" thickBot="1" x14ac:dyDescent="0.25">
      <c r="A42" s="101" t="s">
        <v>36</v>
      </c>
      <c r="B42" s="98">
        <f>B36+B41</f>
        <v>358.71000000000004</v>
      </c>
      <c r="C42" s="35"/>
      <c r="D42" s="36"/>
      <c r="E42" s="37"/>
      <c r="F42" s="38"/>
      <c r="G42" s="37"/>
      <c r="H42" s="38"/>
      <c r="I42" s="37"/>
      <c r="J42" s="38"/>
      <c r="K42" s="37"/>
      <c r="L42" s="51"/>
      <c r="M42" s="10"/>
    </row>
    <row r="43" spans="1:14" ht="17" thickBot="1" x14ac:dyDescent="0.25">
      <c r="A43" s="46"/>
      <c r="B43" s="39"/>
      <c r="C43" s="35"/>
      <c r="D43" s="36"/>
      <c r="E43" s="37"/>
      <c r="F43" s="38"/>
      <c r="G43" s="37"/>
      <c r="H43" s="38"/>
      <c r="I43" s="37"/>
      <c r="J43" s="38"/>
      <c r="K43" s="37"/>
      <c r="L43" s="51"/>
      <c r="M43" s="10"/>
    </row>
    <row r="44" spans="1:14" s="5" customFormat="1" ht="16" x14ac:dyDescent="0.2">
      <c r="A44" s="46"/>
      <c r="B44" s="40">
        <v>44317</v>
      </c>
      <c r="C44" s="26"/>
      <c r="D44" s="26"/>
      <c r="E44" s="26"/>
      <c r="F44" s="26"/>
      <c r="G44" s="26"/>
      <c r="H44" s="26"/>
      <c r="I44" s="26"/>
      <c r="J44" s="26"/>
      <c r="K44" s="26"/>
      <c r="L44" s="47"/>
    </row>
    <row r="45" spans="1:14" ht="16" x14ac:dyDescent="0.2">
      <c r="A45" s="81"/>
      <c r="B45" s="27"/>
      <c r="C45" s="147"/>
      <c r="D45" s="148"/>
      <c r="E45" s="148"/>
      <c r="F45" s="148"/>
      <c r="G45" s="148"/>
      <c r="H45" s="148"/>
      <c r="I45" s="148"/>
      <c r="J45" s="148"/>
      <c r="K45" s="148"/>
      <c r="L45" s="149"/>
    </row>
    <row r="46" spans="1:14" ht="17" x14ac:dyDescent="0.2">
      <c r="A46" s="50" t="s">
        <v>42</v>
      </c>
      <c r="B46" s="32">
        <f>D46+F46+H46+J46+L46</f>
        <v>151.64000000000001</v>
      </c>
      <c r="C46" s="29">
        <v>34.07</v>
      </c>
      <c r="D46" s="30">
        <v>34.07</v>
      </c>
      <c r="E46" s="31">
        <v>32.58</v>
      </c>
      <c r="F46" s="9">
        <v>32.58</v>
      </c>
      <c r="G46" s="31">
        <v>31.5</v>
      </c>
      <c r="H46" s="102">
        <v>0</v>
      </c>
      <c r="I46" s="31">
        <v>35.869999999999997</v>
      </c>
      <c r="J46" s="9">
        <v>35.869999999999997</v>
      </c>
      <c r="K46" s="31">
        <v>49.12</v>
      </c>
      <c r="L46" s="49">
        <v>49.12</v>
      </c>
    </row>
    <row r="47" spans="1:14" ht="17" thickBot="1" x14ac:dyDescent="0.25">
      <c r="A47" s="99" t="s">
        <v>35</v>
      </c>
      <c r="B47" s="34">
        <f>SUM(B45:B46)</f>
        <v>151.64000000000001</v>
      </c>
      <c r="C47" s="35"/>
      <c r="D47" s="36"/>
      <c r="E47" s="37"/>
      <c r="F47" s="38"/>
      <c r="G47" s="37"/>
      <c r="H47" s="38"/>
      <c r="I47" s="37"/>
      <c r="J47" s="38"/>
      <c r="K47" s="37"/>
      <c r="L47" s="51"/>
      <c r="M47" s="10"/>
    </row>
    <row r="48" spans="1:14" ht="17" thickBot="1" x14ac:dyDescent="0.25">
      <c r="A48" s="101" t="s">
        <v>36</v>
      </c>
      <c r="B48" s="98">
        <f>B42+B47</f>
        <v>510.35</v>
      </c>
      <c r="C48" s="35"/>
      <c r="D48" s="36"/>
      <c r="E48" s="37"/>
      <c r="F48" s="38"/>
      <c r="G48" s="37"/>
      <c r="H48" s="38"/>
      <c r="I48" s="37"/>
      <c r="J48" s="38"/>
      <c r="K48" s="37"/>
      <c r="L48" s="51"/>
      <c r="M48" s="10"/>
    </row>
    <row r="49" spans="1:17" ht="17" thickBot="1" x14ac:dyDescent="0.25">
      <c r="A49" s="46"/>
      <c r="B49" s="39"/>
      <c r="C49" s="35"/>
      <c r="D49" s="36"/>
      <c r="E49" s="37"/>
      <c r="F49" s="38"/>
      <c r="G49" s="37"/>
      <c r="H49" s="38"/>
      <c r="I49" s="37"/>
      <c r="J49" s="38"/>
      <c r="K49" s="37"/>
      <c r="L49" s="51"/>
      <c r="M49" s="10"/>
    </row>
    <row r="50" spans="1:17" s="5" customFormat="1" ht="16" x14ac:dyDescent="0.2">
      <c r="A50" s="46"/>
      <c r="B50" s="25">
        <v>44348</v>
      </c>
      <c r="C50" s="26"/>
      <c r="D50" s="26"/>
      <c r="E50" s="26"/>
      <c r="F50" s="26"/>
      <c r="G50" s="26"/>
      <c r="H50" s="26"/>
      <c r="I50" s="26"/>
      <c r="J50" s="26"/>
      <c r="K50" s="26"/>
      <c r="L50" s="47"/>
    </row>
    <row r="51" spans="1:17" ht="20.25" customHeight="1" x14ac:dyDescent="0.2">
      <c r="A51" s="81"/>
      <c r="B51" s="27"/>
      <c r="C51" s="147"/>
      <c r="D51" s="148"/>
      <c r="E51" s="148"/>
      <c r="F51" s="148"/>
      <c r="G51" s="148"/>
      <c r="H51" s="148"/>
      <c r="I51" s="148"/>
      <c r="J51" s="148"/>
      <c r="K51" s="148"/>
      <c r="L51" s="149"/>
      <c r="Q51" t="s">
        <v>14</v>
      </c>
    </row>
    <row r="52" spans="1:17" ht="20.25" customHeight="1" x14ac:dyDescent="0.2">
      <c r="A52" s="50" t="s">
        <v>43</v>
      </c>
      <c r="B52" s="32">
        <f>SUM(D52,F52,H52,J52,L52)</f>
        <v>214.64000000000001</v>
      </c>
      <c r="C52" s="29">
        <v>34.07</v>
      </c>
      <c r="D52" s="30">
        <v>34.07</v>
      </c>
      <c r="E52" s="31">
        <v>32.58</v>
      </c>
      <c r="F52" s="9">
        <v>32.58</v>
      </c>
      <c r="G52" s="31">
        <v>31.5</v>
      </c>
      <c r="H52" s="107">
        <v>63</v>
      </c>
      <c r="I52" s="42">
        <v>35.869999999999997</v>
      </c>
      <c r="J52" s="43">
        <v>35.869999999999997</v>
      </c>
      <c r="K52" s="42">
        <v>49.12</v>
      </c>
      <c r="L52" s="51">
        <v>49.12</v>
      </c>
    </row>
    <row r="53" spans="1:17" ht="17" thickBot="1" x14ac:dyDescent="0.25">
      <c r="A53" s="79" t="s">
        <v>35</v>
      </c>
      <c r="B53" s="34">
        <f>SUM(B51:B52)</f>
        <v>214.64000000000001</v>
      </c>
      <c r="C53" s="45"/>
      <c r="D53" s="20"/>
      <c r="E53" s="45"/>
      <c r="F53" s="20"/>
      <c r="G53" s="45"/>
      <c r="H53" s="20"/>
      <c r="I53" s="45"/>
      <c r="J53" s="20"/>
      <c r="K53" s="45"/>
      <c r="L53" s="20"/>
    </row>
    <row r="54" spans="1:17" ht="17" thickBot="1" x14ac:dyDescent="0.25">
      <c r="A54" s="101" t="s">
        <v>36</v>
      </c>
      <c r="B54" s="98">
        <f>B48+B53</f>
        <v>724.99</v>
      </c>
      <c r="C54" s="45"/>
      <c r="D54" s="20"/>
      <c r="E54" s="45"/>
      <c r="F54" s="20"/>
      <c r="G54" s="45"/>
      <c r="H54" s="20"/>
      <c r="I54" s="45"/>
      <c r="J54" s="20"/>
      <c r="K54" s="45"/>
      <c r="L54" s="20"/>
    </row>
    <row r="55" spans="1:17" x14ac:dyDescent="0.2">
      <c r="D55" s="17"/>
      <c r="E55" s="17"/>
      <c r="F55" s="17"/>
    </row>
    <row r="56" spans="1:17" ht="16" thickBot="1" x14ac:dyDescent="0.25">
      <c r="D56" s="17"/>
      <c r="E56" s="17"/>
      <c r="F56" s="17"/>
    </row>
    <row r="57" spans="1:17" s="105" customFormat="1" ht="25" thickBot="1" x14ac:dyDescent="0.3">
      <c r="A57" s="125" t="s">
        <v>50</v>
      </c>
      <c r="B57" s="126">
        <f>B41+B47+B53</f>
        <v>74.79000000000002</v>
      </c>
      <c r="C57" s="104"/>
      <c r="D57" s="103"/>
      <c r="E57" s="104"/>
      <c r="F57" s="103"/>
      <c r="G57" s="104"/>
      <c r="H57" s="103"/>
      <c r="I57" s="104"/>
      <c r="J57" s="103"/>
      <c r="K57" s="104"/>
      <c r="L57" s="103"/>
    </row>
    <row r="58" spans="1:17" s="105" customFormat="1" ht="25" thickBot="1" x14ac:dyDescent="0.3">
      <c r="A58" s="106" t="s">
        <v>49</v>
      </c>
      <c r="B58" s="127">
        <f>B36+B41+B47+B53</f>
        <v>724.99</v>
      </c>
      <c r="C58" s="104"/>
      <c r="D58" s="103"/>
      <c r="E58" s="104"/>
      <c r="F58" s="103"/>
      <c r="G58" s="104"/>
      <c r="H58" s="103"/>
      <c r="I58" s="104"/>
      <c r="J58" s="103"/>
      <c r="K58" s="104"/>
      <c r="L58" s="103"/>
    </row>
    <row r="59" spans="1:17" ht="19" x14ac:dyDescent="0.2">
      <c r="A59" s="19"/>
      <c r="B59" s="18"/>
      <c r="C59" s="108"/>
      <c r="E59" s="17"/>
      <c r="F59"/>
    </row>
    <row r="60" spans="1:17" ht="16" thickBot="1" x14ac:dyDescent="0.25">
      <c r="D60" s="17"/>
      <c r="E60" s="17"/>
      <c r="F60" s="17"/>
    </row>
    <row r="61" spans="1:17" s="5" customFormat="1" ht="17" thickBot="1" x14ac:dyDescent="0.2">
      <c r="A61" s="77" t="s">
        <v>44</v>
      </c>
      <c r="B61" s="97">
        <v>724.99</v>
      </c>
      <c r="C61" s="63"/>
      <c r="D61" s="63"/>
      <c r="E61" s="63"/>
      <c r="F61" s="63"/>
      <c r="G61" s="63"/>
      <c r="H61" s="63"/>
      <c r="I61" s="63"/>
      <c r="J61" s="63"/>
      <c r="K61" s="63"/>
      <c r="L61" s="63"/>
      <c r="N61" s="4"/>
    </row>
    <row r="62" spans="1:17" s="5" customFormat="1" ht="16" x14ac:dyDescent="0.2">
      <c r="A62" s="59"/>
      <c r="B62" s="25">
        <v>44378</v>
      </c>
      <c r="C62" s="60"/>
      <c r="D62" s="60"/>
      <c r="E62" s="60"/>
      <c r="F62" s="60"/>
      <c r="G62" s="60"/>
      <c r="H62" s="60"/>
      <c r="I62" s="60"/>
      <c r="J62" s="60"/>
      <c r="K62" s="60"/>
      <c r="L62" s="61"/>
    </row>
    <row r="63" spans="1:17" ht="17" x14ac:dyDescent="0.2">
      <c r="A63" s="81" t="s">
        <v>51</v>
      </c>
      <c r="B63" s="27">
        <v>-2.5099999999999998</v>
      </c>
      <c r="C63" s="147"/>
      <c r="D63" s="148"/>
      <c r="E63" s="148"/>
      <c r="F63" s="148"/>
      <c r="G63" s="148"/>
      <c r="H63" s="148"/>
      <c r="I63" s="148"/>
      <c r="J63" s="148"/>
      <c r="K63" s="148"/>
      <c r="L63" s="149"/>
    </row>
    <row r="64" spans="1:17" ht="17" x14ac:dyDescent="0.2">
      <c r="A64" s="81" t="s">
        <v>52</v>
      </c>
      <c r="B64" s="27">
        <v>-8.02</v>
      </c>
      <c r="C64" s="147"/>
      <c r="D64" s="148"/>
      <c r="E64" s="148"/>
      <c r="F64" s="148"/>
      <c r="G64" s="148"/>
      <c r="H64" s="148"/>
      <c r="I64" s="148"/>
      <c r="J64" s="148"/>
      <c r="K64" s="148"/>
      <c r="L64" s="149"/>
    </row>
    <row r="65" spans="1:13" ht="17" x14ac:dyDescent="0.2">
      <c r="A65" s="81" t="s">
        <v>52</v>
      </c>
      <c r="B65" s="27">
        <v>-8.02</v>
      </c>
      <c r="C65" s="147"/>
      <c r="D65" s="148"/>
      <c r="E65" s="148"/>
      <c r="F65" s="148"/>
      <c r="G65" s="148"/>
      <c r="H65" s="148"/>
      <c r="I65" s="148"/>
      <c r="J65" s="148"/>
      <c r="K65" s="148"/>
      <c r="L65" s="149"/>
    </row>
    <row r="66" spans="1:13" ht="17" x14ac:dyDescent="0.2">
      <c r="A66" s="81" t="s">
        <v>9</v>
      </c>
      <c r="B66" s="27">
        <v>-5.25</v>
      </c>
      <c r="C66" s="147"/>
      <c r="D66" s="148"/>
      <c r="E66" s="148"/>
      <c r="F66" s="148"/>
      <c r="G66" s="148"/>
      <c r="H66" s="148"/>
      <c r="I66" s="148"/>
      <c r="J66" s="148"/>
      <c r="K66" s="148"/>
      <c r="L66" s="149"/>
    </row>
    <row r="67" spans="1:13" ht="17" x14ac:dyDescent="0.2">
      <c r="A67" s="50" t="s">
        <v>45</v>
      </c>
      <c r="B67" s="32">
        <f>SUM(D67,F67,H67,J67,L67)</f>
        <v>214.64000000000001</v>
      </c>
      <c r="C67" s="29">
        <v>34.07</v>
      </c>
      <c r="D67" s="30">
        <v>34.07</v>
      </c>
      <c r="E67" s="31">
        <v>32.58</v>
      </c>
      <c r="F67" s="9">
        <v>32.58</v>
      </c>
      <c r="G67" s="31">
        <v>31.5</v>
      </c>
      <c r="H67" s="107">
        <v>63</v>
      </c>
      <c r="I67" s="31">
        <v>35.869999999999997</v>
      </c>
      <c r="J67" s="9">
        <v>35.869999999999997</v>
      </c>
      <c r="K67" s="31">
        <v>49.12</v>
      </c>
      <c r="L67" s="49">
        <v>49.12</v>
      </c>
    </row>
    <row r="68" spans="1:13" ht="17" thickBot="1" x14ac:dyDescent="0.25">
      <c r="A68" s="99" t="s">
        <v>35</v>
      </c>
      <c r="B68" s="100">
        <f>SUM(B63:B67)</f>
        <v>190.84000000000003</v>
      </c>
      <c r="C68" s="35"/>
      <c r="D68" s="36"/>
      <c r="E68" s="37"/>
      <c r="F68" s="38"/>
      <c r="G68" s="37"/>
      <c r="H68" s="38"/>
      <c r="I68" s="37"/>
      <c r="J68" s="38"/>
      <c r="K68" s="37"/>
      <c r="L68" s="51"/>
      <c r="M68" s="10"/>
    </row>
    <row r="69" spans="1:13" ht="17" thickBot="1" x14ac:dyDescent="0.25">
      <c r="A69" s="101" t="s">
        <v>36</v>
      </c>
      <c r="B69" s="98">
        <f>B61+B68</f>
        <v>915.83</v>
      </c>
      <c r="C69" s="35"/>
      <c r="D69" s="36"/>
      <c r="E69" s="37"/>
      <c r="F69" s="38"/>
      <c r="G69" s="37"/>
      <c r="H69" s="38"/>
      <c r="I69" s="37"/>
      <c r="J69" s="38"/>
      <c r="K69" s="37"/>
      <c r="L69" s="51"/>
      <c r="M69" s="10"/>
    </row>
    <row r="70" spans="1:13" ht="17" thickBot="1" x14ac:dyDescent="0.25">
      <c r="A70" s="46"/>
      <c r="B70" s="39"/>
      <c r="C70" s="35"/>
      <c r="D70" s="36"/>
      <c r="E70" s="37"/>
      <c r="F70" s="38"/>
      <c r="G70" s="37"/>
      <c r="H70" s="38"/>
      <c r="I70" s="37"/>
      <c r="J70" s="38"/>
      <c r="K70" s="37"/>
      <c r="L70" s="51"/>
      <c r="M70" s="10"/>
    </row>
    <row r="71" spans="1:13" s="5" customFormat="1" ht="16" x14ac:dyDescent="0.2">
      <c r="A71" s="46"/>
      <c r="B71" s="40">
        <v>44409</v>
      </c>
      <c r="C71" s="26"/>
      <c r="D71" s="26"/>
      <c r="E71" s="26"/>
      <c r="F71" s="26"/>
      <c r="G71" s="26"/>
      <c r="H71" s="26"/>
      <c r="I71" s="26"/>
      <c r="J71" s="26"/>
      <c r="K71" s="26"/>
      <c r="L71" s="47"/>
    </row>
    <row r="72" spans="1:13" ht="17" x14ac:dyDescent="0.2">
      <c r="A72" s="81" t="s">
        <v>52</v>
      </c>
      <c r="B72" s="27">
        <v>-8.02</v>
      </c>
      <c r="C72" s="147"/>
      <c r="D72" s="148"/>
      <c r="E72" s="148"/>
      <c r="F72" s="148"/>
      <c r="G72" s="148"/>
      <c r="H72" s="148"/>
      <c r="I72" s="148"/>
      <c r="J72" s="148"/>
      <c r="K72" s="148"/>
      <c r="L72" s="149"/>
    </row>
    <row r="73" spans="1:13" ht="17" x14ac:dyDescent="0.2">
      <c r="A73" s="50" t="s">
        <v>46</v>
      </c>
      <c r="B73" s="32">
        <f>D73+F73+H73+J73+L73</f>
        <v>151.64000000000001</v>
      </c>
      <c r="C73" s="29">
        <v>34.07</v>
      </c>
      <c r="D73" s="30">
        <v>34.07</v>
      </c>
      <c r="E73" s="31">
        <v>32.58</v>
      </c>
      <c r="F73" s="9">
        <v>32.58</v>
      </c>
      <c r="G73" s="31">
        <v>31.5</v>
      </c>
      <c r="H73" s="102">
        <v>0</v>
      </c>
      <c r="I73" s="31">
        <v>35.869999999999997</v>
      </c>
      <c r="J73" s="9">
        <v>35.869999999999997</v>
      </c>
      <c r="K73" s="31">
        <v>49.12</v>
      </c>
      <c r="L73" s="49">
        <v>49.12</v>
      </c>
    </row>
    <row r="74" spans="1:13" ht="17" thickBot="1" x14ac:dyDescent="0.25">
      <c r="A74" s="99" t="s">
        <v>35</v>
      </c>
      <c r="B74" s="34">
        <f>SUM(B72:B73)</f>
        <v>143.62</v>
      </c>
      <c r="C74" s="35"/>
      <c r="D74" s="36"/>
      <c r="E74" s="37"/>
      <c r="F74" s="38"/>
      <c r="G74" s="37"/>
      <c r="H74" s="38"/>
      <c r="I74" s="37"/>
      <c r="J74" s="38"/>
      <c r="K74" s="37"/>
      <c r="L74" s="51"/>
      <c r="M74" s="10"/>
    </row>
    <row r="75" spans="1:13" ht="17" thickBot="1" x14ac:dyDescent="0.25">
      <c r="A75" s="101" t="s">
        <v>36</v>
      </c>
      <c r="B75" s="98">
        <f>B69+B74</f>
        <v>1059.45</v>
      </c>
      <c r="C75" s="35"/>
      <c r="D75" s="36"/>
      <c r="E75" s="37"/>
      <c r="F75" s="38"/>
      <c r="G75" s="37"/>
      <c r="H75" s="38"/>
      <c r="I75" s="37"/>
      <c r="J75" s="38"/>
      <c r="K75" s="37"/>
      <c r="L75" s="51"/>
      <c r="M75" s="10"/>
    </row>
    <row r="76" spans="1:13" ht="17" thickBot="1" x14ac:dyDescent="0.25">
      <c r="A76" s="46"/>
      <c r="B76" s="39"/>
      <c r="C76" s="35"/>
      <c r="D76" s="36"/>
      <c r="E76" s="37"/>
      <c r="F76" s="38"/>
      <c r="G76" s="37"/>
      <c r="H76" s="38"/>
      <c r="I76" s="37"/>
      <c r="J76" s="38"/>
      <c r="K76" s="37"/>
      <c r="L76" s="51"/>
      <c r="M76" s="10"/>
    </row>
    <row r="77" spans="1:13" s="5" customFormat="1" ht="16" x14ac:dyDescent="0.2">
      <c r="A77" s="46"/>
      <c r="B77" s="25">
        <v>44440</v>
      </c>
      <c r="C77" s="26"/>
      <c r="D77" s="26"/>
      <c r="E77" s="26"/>
      <c r="F77" s="26"/>
      <c r="G77" s="26"/>
      <c r="H77" s="26"/>
      <c r="I77" s="26"/>
      <c r="J77" s="26"/>
      <c r="K77" s="26"/>
      <c r="L77" s="47"/>
    </row>
    <row r="78" spans="1:13" ht="17" x14ac:dyDescent="0.2">
      <c r="A78" s="81" t="s">
        <v>52</v>
      </c>
      <c r="B78" s="27">
        <v>-8.02</v>
      </c>
      <c r="C78" s="147"/>
      <c r="D78" s="148"/>
      <c r="E78" s="148"/>
      <c r="F78" s="148"/>
      <c r="G78" s="148"/>
      <c r="H78" s="148"/>
      <c r="I78" s="148"/>
      <c r="J78" s="148"/>
      <c r="K78" s="148"/>
      <c r="L78" s="149"/>
    </row>
    <row r="79" spans="1:13" ht="16" x14ac:dyDescent="0.2">
      <c r="A79" s="124" t="s">
        <v>53</v>
      </c>
      <c r="B79" s="27">
        <v>-251.69</v>
      </c>
      <c r="C79" s="147"/>
      <c r="D79" s="148"/>
      <c r="E79" s="148"/>
      <c r="F79" s="148"/>
      <c r="G79" s="148"/>
      <c r="H79" s="148"/>
      <c r="I79" s="148"/>
      <c r="J79" s="148"/>
      <c r="K79" s="148"/>
      <c r="L79" s="149"/>
    </row>
    <row r="80" spans="1:13" ht="20.25" customHeight="1" x14ac:dyDescent="0.2">
      <c r="A80" s="50" t="s">
        <v>47</v>
      </c>
      <c r="B80" s="32">
        <f>SUM(D80,F80,H80,J80,L80)</f>
        <v>151.64000000000001</v>
      </c>
      <c r="C80" s="29">
        <v>34.07</v>
      </c>
      <c r="D80" s="30">
        <v>34.07</v>
      </c>
      <c r="E80" s="31">
        <v>32.58</v>
      </c>
      <c r="F80" s="9">
        <v>32.58</v>
      </c>
      <c r="G80" s="31">
        <v>31.5</v>
      </c>
      <c r="H80" s="102">
        <v>0</v>
      </c>
      <c r="I80" s="42">
        <v>35.869999999999997</v>
      </c>
      <c r="J80" s="43">
        <v>35.869999999999997</v>
      </c>
      <c r="K80" s="42">
        <v>49.12</v>
      </c>
      <c r="L80" s="52">
        <v>49.12</v>
      </c>
    </row>
    <row r="81" spans="1:14" ht="17" thickBot="1" x14ac:dyDescent="0.25">
      <c r="A81" s="79" t="s">
        <v>35</v>
      </c>
      <c r="B81" s="34">
        <f>SUM(B78:B80)</f>
        <v>-108.06999999999996</v>
      </c>
      <c r="C81" s="45"/>
      <c r="D81" s="20"/>
      <c r="E81" s="45"/>
      <c r="F81" s="20"/>
      <c r="G81" s="45"/>
      <c r="H81" s="20"/>
      <c r="I81" s="45"/>
      <c r="J81" s="20"/>
      <c r="K81" s="45"/>
      <c r="L81" s="53"/>
    </row>
    <row r="82" spans="1:14" ht="17" thickBot="1" x14ac:dyDescent="0.25">
      <c r="A82" s="101" t="s">
        <v>36</v>
      </c>
      <c r="B82" s="129">
        <f>B75+B81</f>
        <v>951.38000000000011</v>
      </c>
      <c r="C82" s="45"/>
      <c r="D82" s="20"/>
      <c r="E82" s="45"/>
      <c r="F82" s="20"/>
      <c r="G82" s="45"/>
      <c r="H82" s="20"/>
      <c r="I82" s="45"/>
      <c r="J82" s="20"/>
      <c r="K82" s="45"/>
      <c r="L82" s="20"/>
    </row>
    <row r="83" spans="1:14" x14ac:dyDescent="0.2">
      <c r="C83" s="17"/>
      <c r="E83" s="17"/>
      <c r="F83"/>
    </row>
    <row r="84" spans="1:14" ht="16" thickBot="1" x14ac:dyDescent="0.25">
      <c r="C84" s="17"/>
      <c r="E84" s="17"/>
      <c r="F84"/>
    </row>
    <row r="85" spans="1:14" s="105" customFormat="1" ht="25" thickBot="1" x14ac:dyDescent="0.3">
      <c r="A85" s="125" t="s">
        <v>54</v>
      </c>
      <c r="B85" s="126">
        <f>B68+B74+B81</f>
        <v>226.39000000000007</v>
      </c>
      <c r="C85" s="104"/>
      <c r="D85" s="103"/>
      <c r="E85" s="104"/>
      <c r="F85" s="103"/>
      <c r="G85" s="104"/>
      <c r="H85" s="103"/>
      <c r="I85" s="104"/>
      <c r="J85" s="103"/>
      <c r="K85" s="104"/>
      <c r="L85" s="103"/>
    </row>
    <row r="86" spans="1:14" s="105" customFormat="1" ht="25" thickBot="1" x14ac:dyDescent="0.3">
      <c r="A86" s="106" t="s">
        <v>55</v>
      </c>
      <c r="B86" s="127">
        <f>B61+B68+B74+B81</f>
        <v>951.38000000000011</v>
      </c>
      <c r="C86" s="104"/>
      <c r="D86" s="103"/>
      <c r="E86" s="104"/>
      <c r="F86" s="103"/>
      <c r="G86" s="104"/>
      <c r="H86" s="103"/>
      <c r="I86" s="104"/>
      <c r="J86" s="103"/>
      <c r="K86" s="104"/>
      <c r="L86" s="103"/>
    </row>
    <row r="87" spans="1:14" x14ac:dyDescent="0.2">
      <c r="C87" s="17"/>
      <c r="E87" s="17"/>
      <c r="F87"/>
    </row>
    <row r="88" spans="1:14" x14ac:dyDescent="0.2">
      <c r="C88" s="17"/>
      <c r="E88" s="17"/>
      <c r="F88"/>
    </row>
    <row r="89" spans="1:14" ht="16" thickBot="1" x14ac:dyDescent="0.25">
      <c r="C89" s="17"/>
      <c r="E89" s="17"/>
      <c r="F89"/>
    </row>
    <row r="90" spans="1:14" s="5" customFormat="1" ht="17" thickBot="1" x14ac:dyDescent="0.2">
      <c r="A90" s="77" t="s">
        <v>56</v>
      </c>
      <c r="B90" s="97">
        <v>951.38</v>
      </c>
      <c r="C90" s="63"/>
      <c r="D90" s="63"/>
      <c r="E90" s="63"/>
      <c r="F90" s="63"/>
      <c r="G90" s="63"/>
      <c r="H90" s="63"/>
      <c r="I90" s="63"/>
      <c r="J90" s="63"/>
      <c r="K90" s="63"/>
      <c r="L90" s="63"/>
      <c r="N90" s="4"/>
    </row>
    <row r="91" spans="1:14" s="5" customFormat="1" ht="16" x14ac:dyDescent="0.2">
      <c r="A91" s="59"/>
      <c r="B91" s="25">
        <v>44470</v>
      </c>
      <c r="C91" s="60"/>
      <c r="D91" s="60"/>
      <c r="E91" s="60"/>
      <c r="F91" s="60"/>
      <c r="G91" s="60"/>
      <c r="H91" s="60"/>
      <c r="I91" s="60"/>
      <c r="J91" s="60"/>
      <c r="K91" s="60"/>
      <c r="L91" s="61"/>
    </row>
    <row r="92" spans="1:14" ht="17" x14ac:dyDescent="0.2">
      <c r="A92" s="81" t="s">
        <v>9</v>
      </c>
      <c r="B92" s="27">
        <v>-5.25</v>
      </c>
      <c r="C92" s="147"/>
      <c r="D92" s="148"/>
      <c r="E92" s="148"/>
      <c r="F92" s="148"/>
      <c r="G92" s="148"/>
      <c r="H92" s="148"/>
      <c r="I92" s="148"/>
      <c r="J92" s="148"/>
      <c r="K92" s="148"/>
      <c r="L92" s="149"/>
    </row>
    <row r="93" spans="1:14" ht="17" x14ac:dyDescent="0.2">
      <c r="A93" s="81" t="s">
        <v>52</v>
      </c>
      <c r="B93" s="27">
        <v>-8.02</v>
      </c>
      <c r="C93" s="120"/>
      <c r="D93" s="121"/>
      <c r="E93" s="121"/>
      <c r="F93" s="121"/>
      <c r="G93" s="121"/>
      <c r="H93" s="121"/>
      <c r="I93" s="121"/>
      <c r="J93" s="121"/>
      <c r="K93" s="121"/>
      <c r="L93" s="122"/>
    </row>
    <row r="94" spans="1:14" ht="16" x14ac:dyDescent="0.2">
      <c r="A94" s="124" t="s">
        <v>59</v>
      </c>
      <c r="B94" s="27">
        <v>-251.69</v>
      </c>
      <c r="C94" s="147"/>
      <c r="D94" s="148"/>
      <c r="E94" s="148"/>
      <c r="F94" s="148"/>
      <c r="G94" s="148"/>
      <c r="H94" s="148"/>
      <c r="I94" s="148"/>
      <c r="J94" s="148"/>
      <c r="K94" s="148"/>
      <c r="L94" s="149"/>
    </row>
    <row r="95" spans="1:14" ht="17" x14ac:dyDescent="0.2">
      <c r="A95" s="50" t="s">
        <v>57</v>
      </c>
      <c r="B95" s="32">
        <f>SUM(D95,F95,H95,J95,L95)</f>
        <v>187.51</v>
      </c>
      <c r="C95" s="29">
        <v>34.07</v>
      </c>
      <c r="D95" s="30">
        <v>34.07</v>
      </c>
      <c r="E95" s="31">
        <v>32.58</v>
      </c>
      <c r="F95" s="9">
        <v>32.58</v>
      </c>
      <c r="G95" s="31">
        <v>31.5</v>
      </c>
      <c r="H95" s="102">
        <v>0</v>
      </c>
      <c r="I95" s="31">
        <v>35.869999999999997</v>
      </c>
      <c r="J95" s="107">
        <v>71.739999999999995</v>
      </c>
      <c r="K95" s="31">
        <v>49.12</v>
      </c>
      <c r="L95" s="49">
        <v>49.12</v>
      </c>
    </row>
    <row r="96" spans="1:14" ht="17" thickBot="1" x14ac:dyDescent="0.25">
      <c r="A96" s="99" t="s">
        <v>35</v>
      </c>
      <c r="B96" s="100">
        <f>SUM(B92:B95)</f>
        <v>-77.449999999999989</v>
      </c>
      <c r="C96" s="35"/>
      <c r="D96" s="36"/>
      <c r="E96" s="37"/>
      <c r="F96" s="38"/>
      <c r="G96" s="37"/>
      <c r="H96" s="38"/>
      <c r="I96" s="37"/>
      <c r="J96" s="38"/>
      <c r="K96" s="37"/>
      <c r="L96" s="51"/>
      <c r="M96" s="10"/>
    </row>
    <row r="97" spans="1:13" ht="17" thickBot="1" x14ac:dyDescent="0.25">
      <c r="A97" s="101" t="s">
        <v>36</v>
      </c>
      <c r="B97" s="98">
        <f>B90+B96</f>
        <v>873.93000000000006</v>
      </c>
      <c r="C97" s="35"/>
      <c r="D97" s="36"/>
      <c r="E97" s="37"/>
      <c r="F97" s="38"/>
      <c r="G97" s="37"/>
      <c r="H97" s="38"/>
      <c r="I97" s="37"/>
      <c r="J97" s="38"/>
      <c r="K97" s="37"/>
      <c r="L97" s="51"/>
      <c r="M97" s="10"/>
    </row>
    <row r="98" spans="1:13" ht="17" thickBot="1" x14ac:dyDescent="0.25">
      <c r="A98" s="46"/>
      <c r="B98" s="39"/>
      <c r="C98" s="35"/>
      <c r="D98" s="36"/>
      <c r="E98" s="37"/>
      <c r="F98" s="38"/>
      <c r="G98" s="37"/>
      <c r="H98" s="38"/>
      <c r="I98" s="37"/>
      <c r="J98" s="38"/>
      <c r="K98" s="37"/>
      <c r="L98" s="51"/>
      <c r="M98" s="10"/>
    </row>
    <row r="99" spans="1:13" s="5" customFormat="1" ht="16" x14ac:dyDescent="0.2">
      <c r="A99" s="46"/>
      <c r="B99" s="40">
        <v>44501</v>
      </c>
      <c r="C99" s="26"/>
      <c r="D99" s="26"/>
      <c r="E99" s="26"/>
      <c r="F99" s="26"/>
      <c r="G99" s="26"/>
      <c r="H99" s="26"/>
      <c r="I99" s="26"/>
      <c r="J99" s="26"/>
      <c r="K99" s="26"/>
      <c r="L99" s="47"/>
    </row>
    <row r="100" spans="1:13" ht="17" x14ac:dyDescent="0.2">
      <c r="A100" s="81" t="s">
        <v>52</v>
      </c>
      <c r="B100" s="27">
        <v>-8.02</v>
      </c>
      <c r="C100" s="147"/>
      <c r="D100" s="148"/>
      <c r="E100" s="148"/>
      <c r="F100" s="148"/>
      <c r="G100" s="148"/>
      <c r="H100" s="148"/>
      <c r="I100" s="148"/>
      <c r="J100" s="148"/>
      <c r="K100" s="148"/>
      <c r="L100" s="149"/>
    </row>
    <row r="101" spans="1:13" ht="17" x14ac:dyDescent="0.2">
      <c r="A101" s="50" t="s">
        <v>57</v>
      </c>
      <c r="B101" s="32">
        <f>D101+F101+H101+J101+L101</f>
        <v>210.27</v>
      </c>
      <c r="C101" s="29">
        <v>34.07</v>
      </c>
      <c r="D101" s="9">
        <v>34.07</v>
      </c>
      <c r="E101" s="31">
        <v>32.58</v>
      </c>
      <c r="F101" s="9">
        <v>32.58</v>
      </c>
      <c r="G101" s="31">
        <v>31.5</v>
      </c>
      <c r="H101" s="9">
        <v>94.5</v>
      </c>
      <c r="I101" s="31">
        <v>35.869999999999997</v>
      </c>
      <c r="J101" s="9">
        <v>0</v>
      </c>
      <c r="K101" s="31">
        <v>49.12</v>
      </c>
      <c r="L101" s="49">
        <v>49.12</v>
      </c>
    </row>
    <row r="102" spans="1:13" ht="17" thickBot="1" x14ac:dyDescent="0.25">
      <c r="A102" s="99" t="s">
        <v>35</v>
      </c>
      <c r="B102" s="34">
        <f>SUM(B100:B101)</f>
        <v>202.25</v>
      </c>
      <c r="C102" s="35"/>
      <c r="D102" s="36"/>
      <c r="E102" s="37"/>
      <c r="F102" s="38"/>
      <c r="G102" s="37"/>
      <c r="H102" s="38"/>
      <c r="I102" s="37"/>
      <c r="J102" s="38"/>
      <c r="K102" s="37"/>
      <c r="L102" s="51"/>
      <c r="M102" s="10"/>
    </row>
    <row r="103" spans="1:13" ht="17" thickBot="1" x14ac:dyDescent="0.25">
      <c r="A103" s="101" t="s">
        <v>36</v>
      </c>
      <c r="B103" s="98">
        <f>B97+B102</f>
        <v>1076.18</v>
      </c>
      <c r="C103" s="35"/>
      <c r="D103" s="36"/>
      <c r="E103" s="37"/>
      <c r="F103" s="38"/>
      <c r="G103" s="37"/>
      <c r="H103" s="38"/>
      <c r="I103" s="37"/>
      <c r="J103" s="38"/>
      <c r="K103" s="37"/>
      <c r="L103" s="51"/>
      <c r="M103" s="10"/>
    </row>
    <row r="104" spans="1:13" ht="17" thickBot="1" x14ac:dyDescent="0.25">
      <c r="A104" s="46"/>
      <c r="B104" s="39"/>
      <c r="C104" s="35"/>
      <c r="D104" s="36"/>
      <c r="E104" s="37"/>
      <c r="F104" s="38"/>
      <c r="G104" s="37"/>
      <c r="H104" s="38"/>
      <c r="I104" s="37"/>
      <c r="J104" s="38"/>
      <c r="K104" s="37"/>
      <c r="L104" s="51"/>
      <c r="M104" s="10"/>
    </row>
    <row r="105" spans="1:13" s="5" customFormat="1" ht="16" x14ac:dyDescent="0.2">
      <c r="A105" s="46"/>
      <c r="B105" s="25">
        <v>44531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47"/>
    </row>
    <row r="106" spans="1:13" ht="16" x14ac:dyDescent="0.2">
      <c r="A106" s="124" t="s">
        <v>59</v>
      </c>
      <c r="B106" s="27">
        <v>-267.45</v>
      </c>
      <c r="C106" s="147"/>
      <c r="D106" s="148"/>
      <c r="E106" s="148"/>
      <c r="F106" s="148"/>
      <c r="G106" s="148"/>
      <c r="H106" s="148"/>
      <c r="I106" s="148"/>
      <c r="J106" s="148"/>
      <c r="K106" s="148"/>
      <c r="L106" s="149"/>
    </row>
    <row r="107" spans="1:13" ht="17" x14ac:dyDescent="0.2">
      <c r="A107" s="81" t="s">
        <v>63</v>
      </c>
      <c r="B107" s="27">
        <v>10.64</v>
      </c>
      <c r="C107" s="120"/>
      <c r="D107" s="121"/>
      <c r="E107" s="121"/>
      <c r="F107" s="121"/>
      <c r="G107" s="121"/>
      <c r="H107" s="121"/>
      <c r="I107" s="121"/>
      <c r="J107" s="121"/>
      <c r="K107" s="121"/>
      <c r="L107" s="122"/>
    </row>
    <row r="108" spans="1:13" ht="17" x14ac:dyDescent="0.2">
      <c r="A108" s="81" t="s">
        <v>52</v>
      </c>
      <c r="B108" s="27">
        <v>-8.02</v>
      </c>
      <c r="C108" s="147"/>
      <c r="D108" s="148"/>
      <c r="E108" s="148"/>
      <c r="F108" s="148"/>
      <c r="G108" s="148"/>
      <c r="H108" s="148"/>
      <c r="I108" s="148"/>
      <c r="J108" s="148"/>
      <c r="K108" s="148"/>
      <c r="L108" s="149"/>
    </row>
    <row r="109" spans="1:13" ht="20.25" customHeight="1" x14ac:dyDescent="0.2">
      <c r="A109" s="50" t="s">
        <v>58</v>
      </c>
      <c r="B109" s="32">
        <f>SUM(D109,F109,H109,J109,L109)</f>
        <v>183.14000000000001</v>
      </c>
      <c r="C109" s="29">
        <v>34.07</v>
      </c>
      <c r="D109" s="30">
        <v>34.07</v>
      </c>
      <c r="E109" s="31">
        <v>32.58</v>
      </c>
      <c r="F109" s="9">
        <v>32.58</v>
      </c>
      <c r="G109" s="31">
        <v>31.5</v>
      </c>
      <c r="H109" s="30">
        <v>31.5</v>
      </c>
      <c r="I109" s="42">
        <v>35.869999999999997</v>
      </c>
      <c r="J109" s="43">
        <v>35.869999999999997</v>
      </c>
      <c r="K109" s="42">
        <v>49.12</v>
      </c>
      <c r="L109" s="52">
        <v>49.12</v>
      </c>
    </row>
    <row r="110" spans="1:13" ht="17" thickBot="1" x14ac:dyDescent="0.25">
      <c r="A110" s="79" t="s">
        <v>35</v>
      </c>
      <c r="B110" s="34">
        <f>SUM(B106:B109)</f>
        <v>-81.689999999999969</v>
      </c>
      <c r="C110" s="45"/>
      <c r="D110" s="20"/>
      <c r="E110" s="45"/>
      <c r="F110" s="20"/>
      <c r="G110" s="45"/>
      <c r="H110" s="20"/>
      <c r="I110" s="45"/>
      <c r="J110" s="20"/>
      <c r="K110" s="45"/>
      <c r="L110" s="53"/>
    </row>
    <row r="111" spans="1:13" ht="17" thickBot="1" x14ac:dyDescent="0.25">
      <c r="A111" s="101" t="s">
        <v>36</v>
      </c>
      <c r="B111" s="129">
        <f>B103+B110</f>
        <v>994.49000000000012</v>
      </c>
      <c r="C111" s="45"/>
      <c r="D111" s="20"/>
      <c r="E111" s="45"/>
      <c r="F111" s="20"/>
      <c r="G111" s="45"/>
      <c r="H111" s="20"/>
      <c r="I111" s="45"/>
      <c r="J111" s="20"/>
      <c r="K111" s="45"/>
      <c r="L111" s="20"/>
    </row>
    <row r="112" spans="1:13" x14ac:dyDescent="0.2">
      <c r="C112" s="17"/>
      <c r="E112" s="17"/>
      <c r="F112"/>
    </row>
    <row r="113" spans="1:12" ht="16" thickBot="1" x14ac:dyDescent="0.25">
      <c r="C113" s="17"/>
      <c r="E113" s="17"/>
      <c r="F113"/>
    </row>
    <row r="114" spans="1:12" s="105" customFormat="1" ht="25" thickBot="1" x14ac:dyDescent="0.3">
      <c r="A114" s="125" t="s">
        <v>60</v>
      </c>
      <c r="B114" s="126">
        <f>B96+B102+B110</f>
        <v>43.110000000000042</v>
      </c>
      <c r="C114" s="104"/>
      <c r="D114" s="103"/>
      <c r="E114" s="104"/>
      <c r="F114" s="103"/>
      <c r="G114" s="104"/>
      <c r="H114" s="103"/>
      <c r="I114" s="104"/>
      <c r="J114" s="103"/>
      <c r="K114" s="104"/>
      <c r="L114" s="103"/>
    </row>
    <row r="115" spans="1:12" s="105" customFormat="1" ht="25" thickBot="1" x14ac:dyDescent="0.3">
      <c r="A115" s="106" t="s">
        <v>61</v>
      </c>
      <c r="B115" s="127">
        <f>B90+B96+B102+B110</f>
        <v>994.49000000000012</v>
      </c>
      <c r="C115" s="104"/>
      <c r="D115" s="103"/>
      <c r="E115" s="104"/>
      <c r="F115" s="103"/>
      <c r="G115" s="104"/>
      <c r="H115" s="103"/>
      <c r="I115" s="104"/>
      <c r="J115" s="103"/>
      <c r="K115" s="104"/>
      <c r="L115" s="103"/>
    </row>
    <row r="116" spans="1:12" x14ac:dyDescent="0.2">
      <c r="C116" s="17"/>
      <c r="E116" s="17"/>
      <c r="F116"/>
    </row>
    <row r="117" spans="1:12" x14ac:dyDescent="0.2">
      <c r="C117" s="17"/>
      <c r="E117" s="17"/>
      <c r="F117"/>
    </row>
    <row r="118" spans="1:12" x14ac:dyDescent="0.2">
      <c r="C118" s="17"/>
      <c r="E118" s="17"/>
      <c r="F118"/>
    </row>
    <row r="119" spans="1:12" x14ac:dyDescent="0.2">
      <c r="C119" s="17"/>
      <c r="E119" s="17"/>
      <c r="F119"/>
    </row>
    <row r="120" spans="1:12" x14ac:dyDescent="0.2">
      <c r="C120" s="17"/>
      <c r="E120" s="17"/>
      <c r="F120"/>
    </row>
    <row r="121" spans="1:12" x14ac:dyDescent="0.2">
      <c r="C121" s="17"/>
      <c r="E121" s="17"/>
      <c r="F121"/>
    </row>
    <row r="122" spans="1:12" x14ac:dyDescent="0.2">
      <c r="C122" s="17"/>
      <c r="E122" s="17"/>
      <c r="F122"/>
    </row>
    <row r="123" spans="1:12" x14ac:dyDescent="0.2">
      <c r="C123" s="17"/>
      <c r="E123" s="17"/>
      <c r="F123"/>
    </row>
    <row r="124" spans="1:12" x14ac:dyDescent="0.2">
      <c r="C124" s="17"/>
      <c r="E124" s="17"/>
      <c r="F124"/>
    </row>
    <row r="125" spans="1:12" x14ac:dyDescent="0.2">
      <c r="C125" s="17"/>
      <c r="E125" s="17"/>
      <c r="F125"/>
    </row>
    <row r="126" spans="1:12" x14ac:dyDescent="0.2">
      <c r="C126" s="17"/>
      <c r="E126" s="17"/>
      <c r="F126"/>
    </row>
    <row r="127" spans="1:12" x14ac:dyDescent="0.2">
      <c r="C127" s="17"/>
      <c r="E127" s="17"/>
      <c r="F127"/>
    </row>
    <row r="128" spans="1:12" x14ac:dyDescent="0.2">
      <c r="C128" s="17"/>
      <c r="E128" s="17"/>
      <c r="F128"/>
    </row>
    <row r="129" spans="3:6" x14ac:dyDescent="0.2">
      <c r="C129" s="17"/>
      <c r="E129" s="17"/>
      <c r="F129"/>
    </row>
    <row r="130" spans="3:6" x14ac:dyDescent="0.2">
      <c r="C130" s="17"/>
      <c r="E130" s="17"/>
      <c r="F130"/>
    </row>
    <row r="131" spans="3:6" x14ac:dyDescent="0.2">
      <c r="C131" s="17"/>
      <c r="E131" s="17"/>
      <c r="F131"/>
    </row>
    <row r="132" spans="3:6" x14ac:dyDescent="0.2">
      <c r="C132" s="17"/>
      <c r="E132" s="17"/>
      <c r="F132"/>
    </row>
    <row r="133" spans="3:6" x14ac:dyDescent="0.2">
      <c r="C133" s="17"/>
      <c r="E133" s="17"/>
      <c r="F133"/>
    </row>
    <row r="134" spans="3:6" x14ac:dyDescent="0.2">
      <c r="C134" s="17"/>
      <c r="E134" s="17"/>
      <c r="F134"/>
    </row>
    <row r="135" spans="3:6" x14ac:dyDescent="0.2">
      <c r="C135" s="17"/>
      <c r="E135" s="17"/>
      <c r="F135"/>
    </row>
    <row r="136" spans="3:6" x14ac:dyDescent="0.2">
      <c r="C136" s="17"/>
      <c r="E136" s="17"/>
      <c r="F136"/>
    </row>
    <row r="137" spans="3:6" x14ac:dyDescent="0.2">
      <c r="C137" s="17"/>
      <c r="E137" s="17"/>
      <c r="F137"/>
    </row>
    <row r="138" spans="3:6" x14ac:dyDescent="0.2">
      <c r="C138" s="17"/>
      <c r="E138" s="17"/>
      <c r="F138"/>
    </row>
    <row r="139" spans="3:6" x14ac:dyDescent="0.2">
      <c r="C139" s="17"/>
      <c r="E139" s="17"/>
      <c r="F139"/>
    </row>
    <row r="140" spans="3:6" x14ac:dyDescent="0.2">
      <c r="C140" s="17"/>
      <c r="E140" s="17"/>
      <c r="F140"/>
    </row>
    <row r="141" spans="3:6" x14ac:dyDescent="0.2">
      <c r="C141" s="17"/>
      <c r="E141" s="17"/>
      <c r="F141"/>
    </row>
    <row r="142" spans="3:6" x14ac:dyDescent="0.2">
      <c r="C142" s="17"/>
      <c r="E142" s="17"/>
      <c r="F142"/>
    </row>
    <row r="143" spans="3:6" x14ac:dyDescent="0.2">
      <c r="C143" s="17"/>
      <c r="E143" s="17"/>
      <c r="F143"/>
    </row>
    <row r="144" spans="3:6" x14ac:dyDescent="0.2">
      <c r="C144" s="17"/>
      <c r="E144" s="17"/>
      <c r="F144"/>
    </row>
    <row r="145" spans="3:6" x14ac:dyDescent="0.2">
      <c r="C145" s="17"/>
      <c r="E145" s="17"/>
      <c r="F145"/>
    </row>
    <row r="146" spans="3:6" x14ac:dyDescent="0.2">
      <c r="C146" s="17"/>
      <c r="E146" s="17"/>
      <c r="F146"/>
    </row>
    <row r="147" spans="3:6" x14ac:dyDescent="0.2">
      <c r="C147" s="17"/>
      <c r="E147" s="17"/>
      <c r="F147"/>
    </row>
    <row r="148" spans="3:6" x14ac:dyDescent="0.2">
      <c r="C148" s="17"/>
      <c r="E148" s="17"/>
      <c r="F148"/>
    </row>
    <row r="149" spans="3:6" x14ac:dyDescent="0.2">
      <c r="C149" s="17"/>
      <c r="E149" s="17"/>
      <c r="F149"/>
    </row>
    <row r="150" spans="3:6" x14ac:dyDescent="0.2">
      <c r="C150" s="17"/>
      <c r="E150" s="17"/>
      <c r="F150"/>
    </row>
    <row r="151" spans="3:6" x14ac:dyDescent="0.2">
      <c r="C151" s="17"/>
      <c r="E151" s="17"/>
      <c r="F151"/>
    </row>
    <row r="152" spans="3:6" x14ac:dyDescent="0.2">
      <c r="C152" s="17"/>
      <c r="E152" s="17"/>
      <c r="F152"/>
    </row>
    <row r="153" spans="3:6" x14ac:dyDescent="0.2">
      <c r="C153" s="17"/>
      <c r="E153" s="17"/>
      <c r="F153"/>
    </row>
    <row r="154" spans="3:6" x14ac:dyDescent="0.2">
      <c r="C154" s="17"/>
      <c r="E154" s="17"/>
      <c r="F154"/>
    </row>
    <row r="155" spans="3:6" x14ac:dyDescent="0.2">
      <c r="C155" s="17"/>
      <c r="E155" s="17"/>
      <c r="F155"/>
    </row>
    <row r="156" spans="3:6" x14ac:dyDescent="0.2">
      <c r="C156" s="17"/>
      <c r="E156" s="17"/>
      <c r="F156"/>
    </row>
    <row r="157" spans="3:6" x14ac:dyDescent="0.2">
      <c r="C157" s="17"/>
      <c r="E157" s="17"/>
      <c r="F157"/>
    </row>
    <row r="158" spans="3:6" x14ac:dyDescent="0.2">
      <c r="C158" s="17"/>
      <c r="E158" s="17"/>
      <c r="F158"/>
    </row>
    <row r="159" spans="3:6" x14ac:dyDescent="0.2">
      <c r="C159" s="17"/>
      <c r="E159" s="17"/>
      <c r="F159"/>
    </row>
    <row r="160" spans="3:6" x14ac:dyDescent="0.2">
      <c r="C160" s="17"/>
      <c r="E160" s="17"/>
      <c r="F160"/>
    </row>
    <row r="161" spans="3:6" x14ac:dyDescent="0.2">
      <c r="C161" s="17"/>
      <c r="E161" s="17"/>
      <c r="F161"/>
    </row>
    <row r="162" spans="3:6" x14ac:dyDescent="0.2">
      <c r="C162" s="17"/>
      <c r="E162" s="17"/>
      <c r="F162"/>
    </row>
    <row r="163" spans="3:6" x14ac:dyDescent="0.2">
      <c r="C163" s="17"/>
      <c r="E163" s="17"/>
      <c r="F163"/>
    </row>
    <row r="164" spans="3:6" x14ac:dyDescent="0.2">
      <c r="C164" s="17"/>
      <c r="E164" s="17"/>
      <c r="F164"/>
    </row>
    <row r="165" spans="3:6" x14ac:dyDescent="0.2">
      <c r="C165" s="17"/>
      <c r="E165" s="17"/>
      <c r="F165"/>
    </row>
    <row r="166" spans="3:6" x14ac:dyDescent="0.2">
      <c r="C166" s="17"/>
      <c r="E166" s="17"/>
      <c r="F166"/>
    </row>
    <row r="167" spans="3:6" x14ac:dyDescent="0.2">
      <c r="C167" s="17"/>
      <c r="E167" s="17"/>
      <c r="F167"/>
    </row>
    <row r="168" spans="3:6" x14ac:dyDescent="0.2">
      <c r="C168" s="17"/>
      <c r="E168" s="17"/>
      <c r="F168"/>
    </row>
    <row r="169" spans="3:6" x14ac:dyDescent="0.2">
      <c r="C169" s="17"/>
      <c r="E169" s="17"/>
      <c r="F169"/>
    </row>
    <row r="170" spans="3:6" x14ac:dyDescent="0.2">
      <c r="C170" s="17"/>
      <c r="E170" s="17"/>
      <c r="F170"/>
    </row>
    <row r="171" spans="3:6" x14ac:dyDescent="0.2">
      <c r="C171" s="17"/>
      <c r="E171" s="17"/>
      <c r="F171"/>
    </row>
    <row r="172" spans="3:6" x14ac:dyDescent="0.2">
      <c r="C172" s="17"/>
      <c r="E172" s="17"/>
      <c r="F172"/>
    </row>
    <row r="173" spans="3:6" x14ac:dyDescent="0.2">
      <c r="C173" s="17"/>
      <c r="E173" s="17"/>
      <c r="F173"/>
    </row>
    <row r="174" spans="3:6" x14ac:dyDescent="0.2">
      <c r="C174" s="17"/>
      <c r="E174" s="17"/>
      <c r="F174"/>
    </row>
    <row r="175" spans="3:6" x14ac:dyDescent="0.2">
      <c r="C175" s="17"/>
      <c r="E175" s="17"/>
      <c r="F175"/>
    </row>
    <row r="176" spans="3:6" x14ac:dyDescent="0.2">
      <c r="C176" s="17"/>
      <c r="E176" s="17"/>
      <c r="F176"/>
    </row>
    <row r="177" spans="3:6" x14ac:dyDescent="0.2">
      <c r="C177" s="17"/>
      <c r="E177" s="17"/>
      <c r="F177"/>
    </row>
    <row r="178" spans="3:6" x14ac:dyDescent="0.2">
      <c r="C178" s="17"/>
      <c r="E178" s="17"/>
      <c r="F178"/>
    </row>
    <row r="179" spans="3:6" x14ac:dyDescent="0.2">
      <c r="C179" s="17"/>
      <c r="E179" s="17"/>
      <c r="F179"/>
    </row>
    <row r="180" spans="3:6" x14ac:dyDescent="0.2">
      <c r="C180" s="17"/>
      <c r="E180" s="17"/>
      <c r="F180"/>
    </row>
    <row r="181" spans="3:6" x14ac:dyDescent="0.2">
      <c r="C181" s="17"/>
      <c r="E181" s="17"/>
      <c r="F181"/>
    </row>
    <row r="182" spans="3:6" x14ac:dyDescent="0.2">
      <c r="C182" s="17"/>
      <c r="E182" s="17"/>
      <c r="F182"/>
    </row>
    <row r="183" spans="3:6" x14ac:dyDescent="0.2">
      <c r="C183" s="17"/>
      <c r="E183" s="17"/>
      <c r="F183"/>
    </row>
    <row r="184" spans="3:6" x14ac:dyDescent="0.2">
      <c r="C184" s="17"/>
      <c r="E184" s="17"/>
      <c r="F184"/>
    </row>
    <row r="185" spans="3:6" x14ac:dyDescent="0.2">
      <c r="C185" s="17"/>
      <c r="E185" s="17"/>
      <c r="F185"/>
    </row>
    <row r="186" spans="3:6" x14ac:dyDescent="0.2">
      <c r="C186" s="17"/>
      <c r="E186" s="17"/>
      <c r="F186"/>
    </row>
    <row r="187" spans="3:6" x14ac:dyDescent="0.2">
      <c r="C187" s="17"/>
      <c r="E187" s="17"/>
      <c r="F187"/>
    </row>
    <row r="188" spans="3:6" x14ac:dyDescent="0.2">
      <c r="C188" s="17"/>
      <c r="E188" s="17"/>
      <c r="F188"/>
    </row>
    <row r="189" spans="3:6" x14ac:dyDescent="0.2">
      <c r="C189" s="17"/>
      <c r="E189" s="17"/>
      <c r="F189"/>
    </row>
    <row r="190" spans="3:6" x14ac:dyDescent="0.2">
      <c r="C190" s="17"/>
      <c r="E190" s="17"/>
      <c r="F190"/>
    </row>
    <row r="191" spans="3:6" x14ac:dyDescent="0.2">
      <c r="C191" s="17"/>
      <c r="E191" s="17"/>
      <c r="F191"/>
    </row>
    <row r="192" spans="3:6" x14ac:dyDescent="0.2">
      <c r="C192" s="17"/>
      <c r="E192" s="17"/>
      <c r="F192"/>
    </row>
    <row r="193" spans="3:6" x14ac:dyDescent="0.2">
      <c r="C193" s="17"/>
      <c r="E193" s="17"/>
      <c r="F193"/>
    </row>
    <row r="194" spans="3:6" x14ac:dyDescent="0.2">
      <c r="C194" s="17"/>
      <c r="E194" s="17"/>
      <c r="F194"/>
    </row>
    <row r="195" spans="3:6" x14ac:dyDescent="0.2">
      <c r="C195" s="17"/>
      <c r="E195" s="17"/>
      <c r="F195"/>
    </row>
    <row r="196" spans="3:6" x14ac:dyDescent="0.2">
      <c r="C196" s="17"/>
      <c r="E196" s="17"/>
      <c r="F196"/>
    </row>
    <row r="197" spans="3:6" x14ac:dyDescent="0.2">
      <c r="C197" s="17"/>
      <c r="E197" s="17"/>
      <c r="F197"/>
    </row>
    <row r="198" spans="3:6" x14ac:dyDescent="0.2">
      <c r="C198" s="17"/>
      <c r="E198" s="17"/>
      <c r="F198"/>
    </row>
    <row r="199" spans="3:6" x14ac:dyDescent="0.2">
      <c r="C199" s="17"/>
      <c r="E199" s="17"/>
      <c r="F199"/>
    </row>
    <row r="200" spans="3:6" x14ac:dyDescent="0.2">
      <c r="C200" s="17"/>
      <c r="E200" s="17"/>
      <c r="F200"/>
    </row>
    <row r="201" spans="3:6" x14ac:dyDescent="0.2">
      <c r="C201" s="17"/>
      <c r="E201" s="17"/>
      <c r="F201"/>
    </row>
    <row r="202" spans="3:6" x14ac:dyDescent="0.2">
      <c r="C202" s="17"/>
      <c r="E202" s="17"/>
      <c r="F202"/>
    </row>
    <row r="203" spans="3:6" x14ac:dyDescent="0.2">
      <c r="C203" s="17"/>
      <c r="E203" s="17"/>
      <c r="F203"/>
    </row>
    <row r="204" spans="3:6" x14ac:dyDescent="0.2">
      <c r="C204" s="17"/>
      <c r="E204" s="17"/>
      <c r="F204"/>
    </row>
    <row r="205" spans="3:6" x14ac:dyDescent="0.2">
      <c r="C205" s="17"/>
      <c r="E205" s="17"/>
      <c r="F205"/>
    </row>
    <row r="206" spans="3:6" x14ac:dyDescent="0.2">
      <c r="C206" s="17"/>
      <c r="E206" s="17"/>
      <c r="F206"/>
    </row>
    <row r="207" spans="3:6" x14ac:dyDescent="0.2">
      <c r="C207" s="17"/>
      <c r="E207" s="17"/>
      <c r="F207"/>
    </row>
    <row r="208" spans="3:6" x14ac:dyDescent="0.2">
      <c r="C208" s="17"/>
      <c r="E208" s="17"/>
      <c r="F208"/>
    </row>
    <row r="209" spans="3:6" x14ac:dyDescent="0.2">
      <c r="C209" s="17"/>
      <c r="E209" s="17"/>
      <c r="F209"/>
    </row>
    <row r="210" spans="3:6" x14ac:dyDescent="0.2">
      <c r="C210" s="17"/>
      <c r="E210" s="17"/>
      <c r="F210"/>
    </row>
    <row r="211" spans="3:6" x14ac:dyDescent="0.2">
      <c r="C211" s="17"/>
      <c r="E211" s="17"/>
      <c r="F211"/>
    </row>
    <row r="212" spans="3:6" x14ac:dyDescent="0.2">
      <c r="C212" s="17"/>
      <c r="E212" s="17"/>
      <c r="F212"/>
    </row>
    <row r="213" spans="3:6" x14ac:dyDescent="0.2">
      <c r="C213" s="17"/>
      <c r="E213" s="17"/>
      <c r="F213"/>
    </row>
    <row r="214" spans="3:6" x14ac:dyDescent="0.2">
      <c r="C214" s="17"/>
      <c r="E214" s="17"/>
      <c r="F214"/>
    </row>
    <row r="215" spans="3:6" x14ac:dyDescent="0.2">
      <c r="C215" s="17"/>
      <c r="E215" s="17"/>
      <c r="F215"/>
    </row>
    <row r="216" spans="3:6" x14ac:dyDescent="0.2">
      <c r="C216" s="17"/>
      <c r="E216" s="17"/>
      <c r="F216"/>
    </row>
    <row r="217" spans="3:6" x14ac:dyDescent="0.2">
      <c r="C217" s="17"/>
      <c r="E217" s="17"/>
      <c r="F217"/>
    </row>
    <row r="218" spans="3:6" x14ac:dyDescent="0.2">
      <c r="C218" s="17"/>
      <c r="E218" s="17"/>
      <c r="F218"/>
    </row>
    <row r="219" spans="3:6" x14ac:dyDescent="0.2">
      <c r="C219" s="17"/>
      <c r="E219" s="17"/>
      <c r="F219"/>
    </row>
    <row r="220" spans="3:6" x14ac:dyDescent="0.2">
      <c r="C220" s="17"/>
      <c r="E220" s="17"/>
      <c r="F220"/>
    </row>
    <row r="221" spans="3:6" x14ac:dyDescent="0.2">
      <c r="C221" s="17"/>
      <c r="E221" s="17"/>
      <c r="F221"/>
    </row>
    <row r="222" spans="3:6" x14ac:dyDescent="0.2">
      <c r="C222" s="17"/>
      <c r="E222" s="17"/>
      <c r="F222"/>
    </row>
    <row r="223" spans="3:6" x14ac:dyDescent="0.2">
      <c r="C223" s="17"/>
      <c r="E223" s="17"/>
      <c r="F223"/>
    </row>
    <row r="224" spans="3:6" x14ac:dyDescent="0.2">
      <c r="C224" s="17"/>
      <c r="E224" s="17"/>
      <c r="F224"/>
    </row>
    <row r="225" spans="3:6" x14ac:dyDescent="0.2">
      <c r="C225" s="17"/>
      <c r="E225" s="17"/>
      <c r="F225"/>
    </row>
    <row r="226" spans="3:6" x14ac:dyDescent="0.2">
      <c r="C226" s="17"/>
      <c r="E226" s="17"/>
      <c r="F226"/>
    </row>
    <row r="227" spans="3:6" x14ac:dyDescent="0.2">
      <c r="C227" s="17"/>
      <c r="E227" s="17"/>
      <c r="F227"/>
    </row>
    <row r="228" spans="3:6" x14ac:dyDescent="0.2">
      <c r="C228" s="17"/>
      <c r="E228" s="17"/>
      <c r="F228"/>
    </row>
    <row r="229" spans="3:6" x14ac:dyDescent="0.2">
      <c r="C229" s="17"/>
      <c r="E229" s="17"/>
      <c r="F229"/>
    </row>
    <row r="230" spans="3:6" x14ac:dyDescent="0.2">
      <c r="C230" s="17"/>
      <c r="E230" s="17"/>
      <c r="F230"/>
    </row>
    <row r="231" spans="3:6" x14ac:dyDescent="0.2">
      <c r="C231" s="17"/>
      <c r="E231" s="17"/>
      <c r="F231"/>
    </row>
  </sheetData>
  <mergeCells count="27">
    <mergeCell ref="A1:L1"/>
    <mergeCell ref="A2:A4"/>
    <mergeCell ref="C21:L21"/>
    <mergeCell ref="C22:L22"/>
    <mergeCell ref="C15:L15"/>
    <mergeCell ref="C8:L8"/>
    <mergeCell ref="C2:D2"/>
    <mergeCell ref="E2:F2"/>
    <mergeCell ref="G2:H2"/>
    <mergeCell ref="I2:J2"/>
    <mergeCell ref="K2:L2"/>
    <mergeCell ref="C72:L72"/>
    <mergeCell ref="C79:L79"/>
    <mergeCell ref="C38:L38"/>
    <mergeCell ref="C63:L63"/>
    <mergeCell ref="C64:L64"/>
    <mergeCell ref="C65:L65"/>
    <mergeCell ref="C78:L78"/>
    <mergeCell ref="C39:L39"/>
    <mergeCell ref="C45:L45"/>
    <mergeCell ref="C51:L51"/>
    <mergeCell ref="C66:L66"/>
    <mergeCell ref="C106:L106"/>
    <mergeCell ref="C108:L108"/>
    <mergeCell ref="C94:L94"/>
    <mergeCell ref="C92:L92"/>
    <mergeCell ref="C100:L100"/>
  </mergeCells>
  <conditionalFormatting sqref="A9:A10 L9:L10 L11:M13 A40 L40">
    <cfRule type="cellIs" dxfId="470" priority="430" operator="greaterThan">
      <formula>#REF!</formula>
    </cfRule>
    <cfRule type="cellIs" dxfId="469" priority="429" operator="notEqual">
      <formula>#REF!</formula>
    </cfRule>
  </conditionalFormatting>
  <conditionalFormatting sqref="A16">
    <cfRule type="cellIs" dxfId="468" priority="172" operator="notEqual">
      <formula>#REF!</formula>
    </cfRule>
    <cfRule type="cellIs" dxfId="467" priority="173" operator="greaterThan">
      <formula>#REF!</formula>
    </cfRule>
  </conditionalFormatting>
  <conditionalFormatting sqref="A46">
    <cfRule type="cellIs" dxfId="466" priority="92" operator="notEqual">
      <formula>#REF!</formula>
    </cfRule>
    <cfRule type="cellIs" dxfId="465" priority="93" operator="greaterThan">
      <formula>#REF!</formula>
    </cfRule>
  </conditionalFormatting>
  <conditionalFormatting sqref="A67 L67">
    <cfRule type="cellIs" dxfId="464" priority="83" operator="greaterThan">
      <formula>#REF!</formula>
    </cfRule>
    <cfRule type="cellIs" dxfId="463" priority="82" operator="notEqual">
      <formula>#REF!</formula>
    </cfRule>
  </conditionalFormatting>
  <conditionalFormatting sqref="A73">
    <cfRule type="cellIs" dxfId="462" priority="54" operator="greaterThan">
      <formula>#REF!</formula>
    </cfRule>
    <cfRule type="cellIs" dxfId="461" priority="53" operator="notEqual">
      <formula>#REF!</formula>
    </cfRule>
  </conditionalFormatting>
  <conditionalFormatting sqref="A95 L95">
    <cfRule type="cellIs" dxfId="460" priority="41" operator="notEqual">
      <formula>#REF!</formula>
    </cfRule>
    <cfRule type="cellIs" dxfId="459" priority="42" operator="greaterThan">
      <formula>#REF!</formula>
    </cfRule>
  </conditionalFormatting>
  <conditionalFormatting sqref="A101">
    <cfRule type="cellIs" dxfId="458" priority="4" operator="greaterThan">
      <formula>#REF!</formula>
    </cfRule>
    <cfRule type="cellIs" dxfId="457" priority="3" operator="notEqual">
      <formula>#REF!</formula>
    </cfRule>
  </conditionalFormatting>
  <conditionalFormatting sqref="D40">
    <cfRule type="cellIs" dxfId="456" priority="45" operator="greaterThan">
      <formula>#REF!</formula>
    </cfRule>
  </conditionalFormatting>
  <conditionalFormatting sqref="D101">
    <cfRule type="cellIs" dxfId="455" priority="1" operator="greaterThan">
      <formula>#REF!</formula>
    </cfRule>
  </conditionalFormatting>
  <conditionalFormatting sqref="E9:G13">
    <cfRule type="cellIs" dxfId="454" priority="416" operator="greaterThan">
      <formula>#REF!</formula>
    </cfRule>
  </conditionalFormatting>
  <conditionalFormatting sqref="E16:G19">
    <cfRule type="cellIs" dxfId="453" priority="368" operator="greaterThan">
      <formula>#REF!</formula>
    </cfRule>
  </conditionalFormatting>
  <conditionalFormatting sqref="E46:G49">
    <cfRule type="cellIs" dxfId="452" priority="97" operator="greaterThan">
      <formula>#REF!</formula>
    </cfRule>
  </conditionalFormatting>
  <conditionalFormatting sqref="E73:G76">
    <cfRule type="cellIs" dxfId="451" priority="58" operator="greaterThan">
      <formula>#REF!</formula>
    </cfRule>
  </conditionalFormatting>
  <conditionalFormatting sqref="E80:G80">
    <cfRule type="cellIs" dxfId="450" priority="48" operator="greaterThan">
      <formula>#REF!</formula>
    </cfRule>
  </conditionalFormatting>
  <conditionalFormatting sqref="E95:G98">
    <cfRule type="cellIs" dxfId="449" priority="39" operator="greaterThan">
      <formula>#REF!</formula>
    </cfRule>
  </conditionalFormatting>
  <conditionalFormatting sqref="E109:G109">
    <cfRule type="cellIs" dxfId="448" priority="7" operator="greaterThan">
      <formula>#REF!</formula>
    </cfRule>
  </conditionalFormatting>
  <conditionalFormatting sqref="E40:K43">
    <cfRule type="cellIs" dxfId="447" priority="119" operator="greaterThan">
      <formula>#REF!</formula>
    </cfRule>
  </conditionalFormatting>
  <conditionalFormatting sqref="E67:K70">
    <cfRule type="cellIs" dxfId="446" priority="43" operator="greaterThan">
      <formula>#REF!</formula>
    </cfRule>
  </conditionalFormatting>
  <conditionalFormatting sqref="E101:K104">
    <cfRule type="cellIs" dxfId="445" priority="2" operator="greaterThan">
      <formula>#REF!</formula>
    </cfRule>
  </conditionalFormatting>
  <conditionalFormatting sqref="E23:L23">
    <cfRule type="cellIs" dxfId="444" priority="155" operator="greaterThan">
      <formula>#REF!</formula>
    </cfRule>
  </conditionalFormatting>
  <conditionalFormatting sqref="E52:L52">
    <cfRule type="cellIs" dxfId="443" priority="44" operator="greaterThan">
      <formula>#REF!</formula>
    </cfRule>
  </conditionalFormatting>
  <conditionalFormatting sqref="H10:H13">
    <cfRule type="cellIs" dxfId="442" priority="424" operator="greaterThan">
      <formula>#REF!</formula>
    </cfRule>
  </conditionalFormatting>
  <conditionalFormatting sqref="H17:H19">
    <cfRule type="cellIs" dxfId="441" priority="370" operator="greaterThan">
      <formula>#REF!</formula>
    </cfRule>
  </conditionalFormatting>
  <conditionalFormatting sqref="H47:H49">
    <cfRule type="cellIs" dxfId="440" priority="99" operator="greaterThan">
      <formula>#REF!</formula>
    </cfRule>
  </conditionalFormatting>
  <conditionalFormatting sqref="H74:H76">
    <cfRule type="cellIs" dxfId="439" priority="60" operator="greaterThan">
      <formula>#REF!</formula>
    </cfRule>
  </conditionalFormatting>
  <conditionalFormatting sqref="H96:H98">
    <cfRule type="cellIs" dxfId="438" priority="34" operator="greaterThan">
      <formula>#REF!</formula>
    </cfRule>
  </conditionalFormatting>
  <conditionalFormatting sqref="I9:K13">
    <cfRule type="cellIs" dxfId="437" priority="414" operator="greaterThan">
      <formula>#REF!</formula>
    </cfRule>
  </conditionalFormatting>
  <conditionalFormatting sqref="I16:K19">
    <cfRule type="cellIs" dxfId="436" priority="366" operator="greaterThan">
      <formula>#REF!</formula>
    </cfRule>
  </conditionalFormatting>
  <conditionalFormatting sqref="I46:K49">
    <cfRule type="cellIs" dxfId="435" priority="95" operator="greaterThan">
      <formula>#REF!</formula>
    </cfRule>
  </conditionalFormatting>
  <conditionalFormatting sqref="I73:K76">
    <cfRule type="cellIs" dxfId="434" priority="56" operator="greaterThan">
      <formula>#REF!</formula>
    </cfRule>
  </conditionalFormatting>
  <conditionalFormatting sqref="I95:K98">
    <cfRule type="cellIs" dxfId="433" priority="5" operator="greaterThan">
      <formula>#REF!</formula>
    </cfRule>
  </conditionalFormatting>
  <conditionalFormatting sqref="I80:L80">
    <cfRule type="cellIs" dxfId="432" priority="51" operator="greaterThan">
      <formula>#REF!</formula>
    </cfRule>
  </conditionalFormatting>
  <conditionalFormatting sqref="I109:L109">
    <cfRule type="cellIs" dxfId="431" priority="10" operator="greaterThan">
      <formula>#REF!</formula>
    </cfRule>
  </conditionalFormatting>
  <conditionalFormatting sqref="K9:K13 K40:K43">
    <cfRule type="cellIs" dxfId="430" priority="413" operator="notEqual">
      <formula>#REF!</formula>
    </cfRule>
  </conditionalFormatting>
  <conditionalFormatting sqref="K16:K19">
    <cfRule type="cellIs" dxfId="429" priority="365" operator="notEqual">
      <formula>#REF!</formula>
    </cfRule>
  </conditionalFormatting>
  <conditionalFormatting sqref="K46:K49">
    <cfRule type="cellIs" dxfId="428" priority="94" operator="notEqual">
      <formula>#REF!</formula>
    </cfRule>
  </conditionalFormatting>
  <conditionalFormatting sqref="K67:K70">
    <cfRule type="cellIs" dxfId="427" priority="78" operator="notEqual">
      <formula>#REF!</formula>
    </cfRule>
  </conditionalFormatting>
  <conditionalFormatting sqref="K73:K76">
    <cfRule type="cellIs" dxfId="426" priority="55" operator="notEqual">
      <formula>#REF!</formula>
    </cfRule>
  </conditionalFormatting>
  <conditionalFormatting sqref="K95:K98">
    <cfRule type="cellIs" dxfId="425" priority="37" operator="notEqual">
      <formula>#REF!</formula>
    </cfRule>
  </conditionalFormatting>
  <conditionalFormatting sqref="K101:K104">
    <cfRule type="cellIs" dxfId="424" priority="14" operator="notEqual">
      <formula>#REF!</formula>
    </cfRule>
  </conditionalFormatting>
  <conditionalFormatting sqref="K23:L23">
    <cfRule type="cellIs" dxfId="423" priority="389" operator="notEqual">
      <formula>#REF!</formula>
    </cfRule>
  </conditionalFormatting>
  <conditionalFormatting sqref="K52:L52">
    <cfRule type="cellIs" dxfId="422" priority="110" operator="notEqual">
      <formula>#REF!</formula>
    </cfRule>
  </conditionalFormatting>
  <conditionalFormatting sqref="K80:L80">
    <cfRule type="cellIs" dxfId="421" priority="71" operator="notEqual">
      <formula>#REF!</formula>
    </cfRule>
  </conditionalFormatting>
  <conditionalFormatting sqref="K109:L109">
    <cfRule type="cellIs" dxfId="420" priority="30" operator="notEqual">
      <formula>#REF!</formula>
    </cfRule>
  </conditionalFormatting>
  <conditionalFormatting sqref="L16">
    <cfRule type="cellIs" dxfId="419" priority="380" operator="greaterThan">
      <formula>#REF!</formula>
    </cfRule>
    <cfRule type="cellIs" dxfId="418" priority="379" operator="notEqual">
      <formula>#REF!</formula>
    </cfRule>
  </conditionalFormatting>
  <conditionalFormatting sqref="L46">
    <cfRule type="cellIs" dxfId="417" priority="108" operator="notEqual">
      <formula>#REF!</formula>
    </cfRule>
    <cfRule type="cellIs" dxfId="416" priority="109" operator="greaterThan">
      <formula>#REF!</formula>
    </cfRule>
  </conditionalFormatting>
  <conditionalFormatting sqref="L73">
    <cfRule type="cellIs" dxfId="415" priority="70" operator="greaterThan">
      <formula>#REF!</formula>
    </cfRule>
    <cfRule type="cellIs" dxfId="414" priority="69" operator="notEqual">
      <formula>#REF!</formula>
    </cfRule>
  </conditionalFormatting>
  <conditionalFormatting sqref="L101">
    <cfRule type="cellIs" dxfId="413" priority="29" operator="greaterThan">
      <formula>#REF!</formula>
    </cfRule>
    <cfRule type="cellIs" dxfId="412" priority="28" operator="notEqual">
      <formula>#REF!</formula>
    </cfRule>
  </conditionalFormatting>
  <conditionalFormatting sqref="L17:M19">
    <cfRule type="cellIs" dxfId="411" priority="372" operator="greaterThan">
      <formula>#REF!</formula>
    </cfRule>
    <cfRule type="cellIs" dxfId="410" priority="371" operator="notEqual">
      <formula>#REF!</formula>
    </cfRule>
  </conditionalFormatting>
  <conditionalFormatting sqref="L41:M43">
    <cfRule type="cellIs" dxfId="409" priority="120" operator="notEqual">
      <formula>#REF!</formula>
    </cfRule>
    <cfRule type="cellIs" dxfId="408" priority="121" operator="greaterThan">
      <formula>#REF!</formula>
    </cfRule>
  </conditionalFormatting>
  <conditionalFormatting sqref="L47:M49">
    <cfRule type="cellIs" dxfId="407" priority="100" operator="notEqual">
      <formula>#REF!</formula>
    </cfRule>
    <cfRule type="cellIs" dxfId="406" priority="101" operator="greaterThan">
      <formula>#REF!</formula>
    </cfRule>
  </conditionalFormatting>
  <conditionalFormatting sqref="L68:M70">
    <cfRule type="cellIs" dxfId="405" priority="77" operator="greaterThan">
      <formula>#REF!</formula>
    </cfRule>
    <cfRule type="cellIs" dxfId="404" priority="76" operator="notEqual">
      <formula>#REF!</formula>
    </cfRule>
  </conditionalFormatting>
  <conditionalFormatting sqref="L74:M76">
    <cfRule type="cellIs" dxfId="403" priority="61" operator="notEqual">
      <formula>#REF!</formula>
    </cfRule>
    <cfRule type="cellIs" dxfId="402" priority="62" operator="greaterThan">
      <formula>#REF!</formula>
    </cfRule>
  </conditionalFormatting>
  <conditionalFormatting sqref="L96:M98">
    <cfRule type="cellIs" dxfId="401" priority="35" operator="notEqual">
      <formula>#REF!</formula>
    </cfRule>
    <cfRule type="cellIs" dxfId="400" priority="36" operator="greaterThan">
      <formula>#REF!</formula>
    </cfRule>
  </conditionalFormatting>
  <conditionalFormatting sqref="L102:M104">
    <cfRule type="cellIs" dxfId="399" priority="20" operator="notEqual">
      <formula>#REF!</formula>
    </cfRule>
    <cfRule type="cellIs" dxfId="398" priority="21" operator="greaterThan">
      <formula>#REF!</formula>
    </cfRule>
  </conditionalFormatting>
  <pageMargins left="0.7" right="0.7" top="0.75" bottom="0.75" header="0.3" footer="0.3"/>
  <pageSetup paperSize="9" scale="2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180A5-9257-435E-93C6-340C3C138A82}">
  <dimension ref="A1:Q237"/>
  <sheetViews>
    <sheetView topLeftCell="A70" zoomScale="80" zoomScaleNormal="80" workbookViewId="0">
      <selection activeCell="B70" sqref="B70"/>
    </sheetView>
  </sheetViews>
  <sheetFormatPr baseColWidth="10" defaultRowHeight="15" x14ac:dyDescent="0.2"/>
  <cols>
    <col min="1" max="1" width="59.83203125" bestFit="1" customWidth="1"/>
    <col min="2" max="2" width="32.1640625" customWidth="1"/>
    <col min="3" max="3" width="23.5" style="13" customWidth="1"/>
    <col min="4" max="4" width="19.6640625" customWidth="1"/>
    <col min="5" max="5" width="19.6640625" style="15" customWidth="1"/>
    <col min="6" max="6" width="19.6640625" style="3" customWidth="1"/>
    <col min="7" max="7" width="19.6640625" style="17" customWidth="1"/>
    <col min="8" max="8" width="19.6640625" customWidth="1"/>
    <col min="9" max="9" width="19.6640625" style="17" customWidth="1"/>
    <col min="10" max="10" width="19.6640625" customWidth="1"/>
    <col min="11" max="11" width="19.6640625" style="17" customWidth="1"/>
    <col min="12" max="12" width="19.6640625" customWidth="1"/>
    <col min="13" max="13" width="43.1640625" bestFit="1" customWidth="1"/>
    <col min="14" max="14" width="13.33203125" customWidth="1"/>
    <col min="15" max="15" width="15.6640625" customWidth="1"/>
    <col min="17" max="17" width="44.83203125" customWidth="1"/>
  </cols>
  <sheetData>
    <row r="1" spans="1:14" ht="34.5" customHeight="1" thickBot="1" x14ac:dyDescent="0.25">
      <c r="A1" s="150" t="s">
        <v>62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2"/>
      <c r="M1" s="12"/>
    </row>
    <row r="2" spans="1:14" ht="45" customHeight="1" x14ac:dyDescent="0.2">
      <c r="A2" s="153" t="s">
        <v>15</v>
      </c>
      <c r="B2" s="86" t="s">
        <v>18</v>
      </c>
      <c r="C2" s="155" t="s">
        <v>2</v>
      </c>
      <c r="D2" s="156"/>
      <c r="E2" s="160" t="s">
        <v>1</v>
      </c>
      <c r="F2" s="160"/>
      <c r="G2" s="159" t="s">
        <v>0</v>
      </c>
      <c r="H2" s="159"/>
      <c r="I2" s="160" t="s">
        <v>12</v>
      </c>
      <c r="J2" s="160"/>
      <c r="K2" s="159" t="s">
        <v>3</v>
      </c>
      <c r="L2" s="159"/>
      <c r="N2" s="2"/>
    </row>
    <row r="3" spans="1:14" ht="25" customHeight="1" x14ac:dyDescent="0.2">
      <c r="A3" s="153"/>
      <c r="B3" s="83" t="s">
        <v>17</v>
      </c>
      <c r="C3" s="84"/>
      <c r="D3" s="85">
        <f>'[1]Travaux toiture Partie 1 &amp; 2'!C33</f>
        <v>0.186</v>
      </c>
      <c r="E3" s="123"/>
      <c r="F3" s="85">
        <f>'[1]Travaux toiture Partie 1 &amp; 2'!C34</f>
        <v>0.17799999999999999</v>
      </c>
      <c r="G3" s="123"/>
      <c r="H3" s="85">
        <f>'[1]Travaux toiture Partie 1 &amp; 2'!C35</f>
        <v>0.17199999999999999</v>
      </c>
      <c r="I3" s="123"/>
      <c r="J3" s="85">
        <f>'[1]Travaux toiture Partie 1 &amp; 2'!C36</f>
        <v>0.19600000000000001</v>
      </c>
      <c r="K3" s="123"/>
      <c r="L3" s="85">
        <f>'[1]Travaux toiture Partie 1 &amp; 2'!C37</f>
        <v>0.26800000000000002</v>
      </c>
      <c r="M3" s="11"/>
      <c r="N3" s="2"/>
    </row>
    <row r="4" spans="1:14" s="5" customFormat="1" ht="17" x14ac:dyDescent="0.2">
      <c r="A4" s="154"/>
      <c r="B4" s="78" t="s">
        <v>19</v>
      </c>
      <c r="C4" s="21" t="s">
        <v>13</v>
      </c>
      <c r="D4" s="22" t="s">
        <v>20</v>
      </c>
      <c r="E4" s="6" t="s">
        <v>13</v>
      </c>
      <c r="F4" s="7" t="s">
        <v>20</v>
      </c>
      <c r="G4" s="21" t="s">
        <v>13</v>
      </c>
      <c r="H4" s="22" t="s">
        <v>20</v>
      </c>
      <c r="I4" s="6" t="s">
        <v>13</v>
      </c>
      <c r="J4" s="7" t="s">
        <v>20</v>
      </c>
      <c r="K4" s="21" t="s">
        <v>13</v>
      </c>
      <c r="L4" s="22" t="s">
        <v>20</v>
      </c>
      <c r="N4" s="4"/>
    </row>
    <row r="5" spans="1:14" s="5" customFormat="1" ht="17" thickBot="1" x14ac:dyDescent="0.25">
      <c r="A5" s="94"/>
      <c r="B5" s="20"/>
      <c r="C5" s="16"/>
      <c r="D5" s="95"/>
      <c r="E5" s="14"/>
      <c r="F5" s="96"/>
      <c r="G5" s="16"/>
      <c r="H5" s="95"/>
      <c r="I5" s="14"/>
      <c r="J5" s="96"/>
      <c r="K5" s="16"/>
      <c r="L5" s="95"/>
      <c r="N5" s="4"/>
    </row>
    <row r="6" spans="1:14" s="5" customFormat="1" ht="17" thickBot="1" x14ac:dyDescent="0.2">
      <c r="A6" s="77" t="s">
        <v>64</v>
      </c>
      <c r="B6" s="97">
        <f>'COMPTE COPRO - 2021'!B115</f>
        <v>994.49000000000012</v>
      </c>
      <c r="C6" s="63"/>
      <c r="D6" s="63"/>
      <c r="E6" s="63"/>
      <c r="F6" s="63"/>
      <c r="G6" s="63"/>
      <c r="H6" s="63"/>
      <c r="I6" s="63"/>
      <c r="J6" s="63"/>
      <c r="K6" s="63"/>
      <c r="L6" s="63"/>
      <c r="N6" s="4"/>
    </row>
    <row r="7" spans="1:14" s="5" customFormat="1" ht="16" x14ac:dyDescent="0.2">
      <c r="A7" s="59"/>
      <c r="B7" s="25">
        <v>44562</v>
      </c>
      <c r="C7" s="60"/>
      <c r="D7" s="60"/>
      <c r="E7" s="60"/>
      <c r="F7" s="60"/>
      <c r="G7" s="60"/>
      <c r="H7" s="60"/>
      <c r="I7" s="60"/>
      <c r="J7" s="60"/>
      <c r="K7" s="60"/>
      <c r="L7" s="61"/>
    </row>
    <row r="8" spans="1:14" ht="17" x14ac:dyDescent="0.2">
      <c r="A8" s="81" t="s">
        <v>52</v>
      </c>
      <c r="B8" s="27">
        <v>-16.059999999999999</v>
      </c>
      <c r="C8" s="147"/>
      <c r="D8" s="148"/>
      <c r="E8" s="148"/>
      <c r="F8" s="148"/>
      <c r="G8" s="148"/>
      <c r="H8" s="148"/>
      <c r="I8" s="148"/>
      <c r="J8" s="148"/>
      <c r="K8" s="148"/>
      <c r="L8" s="149"/>
    </row>
    <row r="9" spans="1:14" ht="17" x14ac:dyDescent="0.2">
      <c r="A9" s="81" t="s">
        <v>9</v>
      </c>
      <c r="B9" s="27">
        <v>-6</v>
      </c>
      <c r="C9" s="147"/>
      <c r="D9" s="148"/>
      <c r="E9" s="148"/>
      <c r="F9" s="148"/>
      <c r="G9" s="148"/>
      <c r="H9" s="148"/>
      <c r="I9" s="148"/>
      <c r="J9" s="148"/>
      <c r="K9" s="148"/>
      <c r="L9" s="149"/>
    </row>
    <row r="10" spans="1:14" ht="17" x14ac:dyDescent="0.2">
      <c r="A10" s="50" t="s">
        <v>69</v>
      </c>
      <c r="B10" s="32">
        <f>SUM(D11,F11,H11,J11,L11)</f>
        <v>183.14000000000001</v>
      </c>
      <c r="C10" s="147"/>
      <c r="D10" s="148"/>
      <c r="E10" s="148"/>
      <c r="F10" s="148"/>
      <c r="G10" s="148"/>
      <c r="H10" s="148"/>
      <c r="I10" s="148"/>
      <c r="J10" s="148"/>
      <c r="K10" s="148"/>
      <c r="L10" s="149"/>
    </row>
    <row r="11" spans="1:14" ht="17" thickBot="1" x14ac:dyDescent="0.25">
      <c r="A11" s="99" t="s">
        <v>35</v>
      </c>
      <c r="B11" s="100">
        <f>SUM(B8:B10)</f>
        <v>161.08000000000001</v>
      </c>
      <c r="C11" s="29">
        <v>34.07</v>
      </c>
      <c r="D11" s="30">
        <v>34.07</v>
      </c>
      <c r="E11" s="31">
        <v>32.58</v>
      </c>
      <c r="F11" s="9">
        <v>32.58</v>
      </c>
      <c r="G11" s="31">
        <v>31.5</v>
      </c>
      <c r="H11" s="9">
        <v>31.5</v>
      </c>
      <c r="I11" s="31">
        <v>35.869999999999997</v>
      </c>
      <c r="J11" s="9">
        <v>35.869999999999997</v>
      </c>
      <c r="K11" s="31">
        <v>49.12</v>
      </c>
      <c r="L11" s="49">
        <v>49.12</v>
      </c>
    </row>
    <row r="12" spans="1:14" ht="17" thickBot="1" x14ac:dyDescent="0.25">
      <c r="A12" s="101" t="s">
        <v>36</v>
      </c>
      <c r="B12" s="98">
        <f>B6+B11</f>
        <v>1155.5700000000002</v>
      </c>
      <c r="C12" s="35"/>
      <c r="D12" s="36"/>
      <c r="E12" s="37"/>
      <c r="F12" s="38"/>
      <c r="G12" s="37"/>
      <c r="H12" s="38"/>
      <c r="I12" s="37"/>
      <c r="J12" s="38"/>
      <c r="K12" s="37"/>
      <c r="L12" s="51"/>
      <c r="M12" s="10"/>
    </row>
    <row r="13" spans="1:14" ht="17" thickBot="1" x14ac:dyDescent="0.25">
      <c r="A13" s="46"/>
      <c r="B13" s="39"/>
      <c r="C13" s="35"/>
      <c r="D13" s="36"/>
      <c r="E13" s="37"/>
      <c r="F13" s="38"/>
      <c r="G13" s="37"/>
      <c r="H13" s="38"/>
      <c r="I13" s="37"/>
      <c r="J13" s="38"/>
      <c r="K13" s="37"/>
      <c r="L13" s="51"/>
      <c r="M13" s="10"/>
    </row>
    <row r="14" spans="1:14" ht="17" thickBot="1" x14ac:dyDescent="0.25">
      <c r="A14" s="59"/>
      <c r="B14" s="25">
        <v>44593</v>
      </c>
      <c r="C14" s="60"/>
      <c r="D14" s="60"/>
      <c r="E14" s="60"/>
      <c r="F14" s="60"/>
      <c r="G14" s="60"/>
      <c r="H14" s="60"/>
      <c r="I14" s="60"/>
      <c r="J14" s="60"/>
      <c r="K14" s="60"/>
      <c r="L14" s="61"/>
      <c r="M14" s="10"/>
    </row>
    <row r="15" spans="1:14" s="5" customFormat="1" ht="17" x14ac:dyDescent="0.2">
      <c r="A15" s="81" t="s">
        <v>52</v>
      </c>
      <c r="B15" s="27">
        <v>-16.059999999999999</v>
      </c>
      <c r="C15" s="60"/>
      <c r="D15" s="60"/>
      <c r="E15" s="60"/>
      <c r="F15" s="60"/>
      <c r="G15" s="60"/>
      <c r="H15" s="60"/>
      <c r="I15" s="60"/>
      <c r="J15" s="60"/>
      <c r="K15" s="60"/>
      <c r="L15" s="61"/>
    </row>
    <row r="16" spans="1:14" ht="17" x14ac:dyDescent="0.2">
      <c r="A16" s="50" t="s">
        <v>69</v>
      </c>
      <c r="B16" s="32">
        <f>SUM(D17,F17,H17,J17,L17)</f>
        <v>183.14000000000001</v>
      </c>
      <c r="C16" s="147"/>
      <c r="D16" s="148"/>
      <c r="E16" s="148"/>
      <c r="F16" s="148"/>
      <c r="G16" s="148"/>
      <c r="H16" s="148"/>
      <c r="I16" s="148"/>
      <c r="J16" s="148"/>
      <c r="K16" s="148"/>
      <c r="L16" s="149"/>
    </row>
    <row r="17" spans="1:17" ht="17" thickBot="1" x14ac:dyDescent="0.25">
      <c r="A17" s="99" t="s">
        <v>35</v>
      </c>
      <c r="B17" s="100">
        <f>SUM(B15:B16)</f>
        <v>167.08</v>
      </c>
      <c r="C17" s="29">
        <v>34.07</v>
      </c>
      <c r="D17" s="30">
        <v>34.07</v>
      </c>
      <c r="E17" s="31">
        <v>32.58</v>
      </c>
      <c r="F17" s="9">
        <v>32.58</v>
      </c>
      <c r="G17" s="31">
        <v>31.5</v>
      </c>
      <c r="H17" s="9">
        <v>31.5</v>
      </c>
      <c r="I17" s="31">
        <v>35.869999999999997</v>
      </c>
      <c r="J17" s="9">
        <v>35.869999999999997</v>
      </c>
      <c r="K17" s="31">
        <v>49.12</v>
      </c>
      <c r="L17" s="49">
        <v>49.12</v>
      </c>
      <c r="M17" s="10"/>
    </row>
    <row r="18" spans="1:17" ht="17" thickBot="1" x14ac:dyDescent="0.25">
      <c r="A18" s="101" t="s">
        <v>36</v>
      </c>
      <c r="B18" s="98">
        <f>B12+B17</f>
        <v>1322.65</v>
      </c>
      <c r="C18" s="35"/>
      <c r="D18" s="36"/>
      <c r="E18" s="37"/>
      <c r="F18" s="38"/>
      <c r="G18" s="37"/>
      <c r="H18" s="38"/>
      <c r="I18" s="37"/>
      <c r="J18" s="38"/>
      <c r="K18" s="37"/>
      <c r="L18" s="51"/>
      <c r="M18" s="10"/>
    </row>
    <row r="19" spans="1:17" ht="17" thickBot="1" x14ac:dyDescent="0.25">
      <c r="A19" s="46"/>
      <c r="B19" s="39"/>
      <c r="C19" s="35"/>
      <c r="D19" s="36"/>
      <c r="E19" s="37"/>
      <c r="F19" s="38"/>
      <c r="G19" s="37"/>
      <c r="H19" s="38"/>
      <c r="I19" s="37"/>
      <c r="J19" s="38"/>
      <c r="K19" s="37"/>
      <c r="L19" s="51"/>
      <c r="M19" s="10"/>
    </row>
    <row r="20" spans="1:17" ht="16" x14ac:dyDescent="0.2">
      <c r="A20" s="46"/>
      <c r="B20" s="25">
        <v>44621</v>
      </c>
      <c r="C20" s="35"/>
      <c r="D20" s="36"/>
      <c r="E20" s="37"/>
      <c r="F20" s="38"/>
      <c r="G20" s="37"/>
      <c r="H20" s="38"/>
      <c r="I20" s="37"/>
      <c r="J20" s="38"/>
      <c r="K20" s="37"/>
      <c r="L20" s="51"/>
      <c r="M20" s="10"/>
    </row>
    <row r="21" spans="1:17" ht="20.25" customHeight="1" x14ac:dyDescent="0.2">
      <c r="A21" s="50" t="s">
        <v>65</v>
      </c>
      <c r="B21" s="28">
        <f>D21+F21+H21+J21+L21</f>
        <v>3485.2799999999997</v>
      </c>
      <c r="C21" s="29"/>
      <c r="D21" s="30">
        <v>788.64</v>
      </c>
      <c r="E21" s="31"/>
      <c r="F21" s="9"/>
      <c r="G21" s="31"/>
      <c r="H21" s="9">
        <v>729.28</v>
      </c>
      <c r="I21" s="31"/>
      <c r="J21" s="9">
        <v>831.04</v>
      </c>
      <c r="K21" s="31"/>
      <c r="L21" s="49">
        <v>1136.32</v>
      </c>
      <c r="Q21" t="s">
        <v>14</v>
      </c>
    </row>
    <row r="22" spans="1:17" ht="20.25" customHeight="1" x14ac:dyDescent="0.2">
      <c r="A22" s="50" t="s">
        <v>66</v>
      </c>
      <c r="B22" s="28">
        <f>D22+F22+H22+J22+L22</f>
        <v>7114.7199999999993</v>
      </c>
      <c r="C22" s="29"/>
      <c r="D22" s="30">
        <v>1182.96</v>
      </c>
      <c r="E22" s="31"/>
      <c r="F22" s="9">
        <v>1886.8</v>
      </c>
      <c r="G22" s="31"/>
      <c r="H22" s="9">
        <v>1093.92</v>
      </c>
      <c r="I22" s="31"/>
      <c r="J22" s="9">
        <v>1246.56</v>
      </c>
      <c r="K22" s="31"/>
      <c r="L22" s="49">
        <v>1704.48</v>
      </c>
    </row>
    <row r="23" spans="1:17" ht="20.25" customHeight="1" x14ac:dyDescent="0.2">
      <c r="A23" s="81" t="s">
        <v>7</v>
      </c>
      <c r="B23" s="27">
        <v>-4240</v>
      </c>
      <c r="C23" s="147"/>
      <c r="D23" s="148"/>
      <c r="E23" s="148"/>
      <c r="F23" s="148"/>
      <c r="G23" s="148"/>
      <c r="H23" s="148"/>
      <c r="I23" s="148"/>
      <c r="J23" s="148"/>
      <c r="K23" s="148"/>
      <c r="L23" s="149"/>
    </row>
    <row r="24" spans="1:17" ht="20.25" customHeight="1" x14ac:dyDescent="0.2">
      <c r="A24" s="81" t="s">
        <v>7</v>
      </c>
      <c r="B24" s="27">
        <v>-6360</v>
      </c>
      <c r="C24" s="147"/>
      <c r="D24" s="148"/>
      <c r="E24" s="148"/>
      <c r="F24" s="148"/>
      <c r="G24" s="148"/>
      <c r="H24" s="148"/>
      <c r="I24" s="148"/>
      <c r="J24" s="148"/>
      <c r="K24" s="148"/>
      <c r="L24" s="149"/>
    </row>
    <row r="25" spans="1:17" ht="20.25" customHeight="1" x14ac:dyDescent="0.2">
      <c r="A25" s="81" t="s">
        <v>67</v>
      </c>
      <c r="B25" s="27">
        <v>-16.059999999999999</v>
      </c>
      <c r="C25" s="120"/>
      <c r="D25" s="121"/>
      <c r="E25" s="121"/>
      <c r="F25" s="121"/>
      <c r="G25" s="121"/>
      <c r="H25" s="121"/>
      <c r="I25" s="121"/>
      <c r="J25" s="121"/>
      <c r="K25" s="121"/>
      <c r="L25" s="122"/>
    </row>
    <row r="26" spans="1:17" ht="20.25" customHeight="1" x14ac:dyDescent="0.2">
      <c r="A26" s="124" t="s">
        <v>70</v>
      </c>
      <c r="B26" s="27">
        <v>-267.45</v>
      </c>
      <c r="C26" s="120"/>
      <c r="D26" s="121"/>
      <c r="E26" s="121"/>
      <c r="F26" s="121"/>
      <c r="G26" s="121"/>
      <c r="H26" s="121"/>
      <c r="I26" s="121"/>
      <c r="J26" s="121"/>
      <c r="K26" s="121"/>
      <c r="L26" s="122"/>
    </row>
    <row r="27" spans="1:17" ht="20.25" customHeight="1" x14ac:dyDescent="0.2">
      <c r="A27" s="50" t="s">
        <v>69</v>
      </c>
      <c r="B27" s="32">
        <f>SUM(D28,F28,H28,J28,L28)</f>
        <v>183.14000000000001</v>
      </c>
      <c r="C27" s="147"/>
      <c r="D27" s="148"/>
      <c r="E27" s="148"/>
      <c r="F27" s="148"/>
      <c r="G27" s="148"/>
      <c r="H27" s="148"/>
      <c r="I27" s="148"/>
      <c r="J27" s="148"/>
      <c r="K27" s="148"/>
      <c r="L27" s="149"/>
    </row>
    <row r="28" spans="1:17" ht="20.25" customHeight="1" x14ac:dyDescent="0.2">
      <c r="A28" s="50" t="s">
        <v>26</v>
      </c>
      <c r="B28" s="44">
        <f>D29+F29+H29+J29+L29</f>
        <v>0</v>
      </c>
      <c r="C28" s="29">
        <v>34.07</v>
      </c>
      <c r="D28" s="30">
        <v>34.07</v>
      </c>
      <c r="E28" s="31">
        <v>32.58</v>
      </c>
      <c r="F28" s="9">
        <v>32.58</v>
      </c>
      <c r="G28" s="31">
        <v>31.5</v>
      </c>
      <c r="H28" s="9">
        <v>31.5</v>
      </c>
      <c r="I28" s="31">
        <v>35.869999999999997</v>
      </c>
      <c r="J28" s="9">
        <v>35.869999999999997</v>
      </c>
      <c r="K28" s="31">
        <v>49.12</v>
      </c>
      <c r="L28" s="49">
        <v>49.12</v>
      </c>
    </row>
    <row r="29" spans="1:17" ht="20.25" customHeight="1" thickBot="1" x14ac:dyDescent="0.25">
      <c r="A29" s="79" t="s">
        <v>35</v>
      </c>
      <c r="B29" s="34">
        <f>SUM(B21:B28)</f>
        <v>-100.36999999999998</v>
      </c>
      <c r="C29" s="35"/>
      <c r="D29" s="36"/>
      <c r="E29" s="37"/>
      <c r="F29" s="38"/>
      <c r="G29" s="37"/>
      <c r="H29" s="38"/>
      <c r="I29" s="37"/>
      <c r="J29" s="38"/>
      <c r="K29" s="37"/>
      <c r="L29" s="51"/>
    </row>
    <row r="30" spans="1:17" ht="17" thickBot="1" x14ac:dyDescent="0.25">
      <c r="A30" s="101" t="s">
        <v>36</v>
      </c>
      <c r="B30" s="98">
        <f>B18+B29</f>
        <v>1222.2800000000002</v>
      </c>
      <c r="C30" s="35"/>
      <c r="D30" s="36"/>
      <c r="E30" s="37"/>
      <c r="F30" s="38"/>
      <c r="G30" s="37"/>
      <c r="H30" s="38"/>
      <c r="I30" s="37"/>
      <c r="J30" s="38"/>
      <c r="K30" s="37"/>
      <c r="L30" s="51"/>
    </row>
    <row r="31" spans="1:17" ht="16" x14ac:dyDescent="0.2">
      <c r="A31" s="117"/>
      <c r="B31" s="39"/>
      <c r="C31" s="35"/>
      <c r="D31" s="36"/>
      <c r="E31" s="37"/>
      <c r="F31" s="38"/>
      <c r="G31" s="37"/>
      <c r="H31" s="38"/>
      <c r="I31" s="37"/>
      <c r="J31" s="38"/>
      <c r="K31" s="37"/>
      <c r="L31" s="51"/>
    </row>
    <row r="32" spans="1:17" ht="16" x14ac:dyDescent="0.2">
      <c r="A32" s="20"/>
      <c r="B32" s="39"/>
      <c r="C32" s="110"/>
      <c r="D32" s="20"/>
      <c r="E32" s="82"/>
      <c r="F32" s="20"/>
      <c r="G32" s="45"/>
      <c r="I32" s="45"/>
      <c r="J32" s="20"/>
      <c r="K32" s="45"/>
      <c r="L32" s="20"/>
    </row>
    <row r="33" spans="1:14" ht="17" thickBot="1" x14ac:dyDescent="0.25">
      <c r="A33" s="20"/>
      <c r="B33" s="39"/>
      <c r="C33" s="45"/>
      <c r="D33" s="20"/>
      <c r="E33" s="45"/>
      <c r="F33" s="20"/>
      <c r="G33" s="45"/>
      <c r="H33" s="20"/>
      <c r="I33" s="45"/>
      <c r="J33" s="20"/>
      <c r="K33" s="45"/>
      <c r="L33" s="20"/>
    </row>
    <row r="34" spans="1:14" ht="25" thickBot="1" x14ac:dyDescent="0.25">
      <c r="A34" s="128" t="s">
        <v>39</v>
      </c>
      <c r="B34" s="126">
        <f>B11+B17+B29</f>
        <v>227.79000000000005</v>
      </c>
      <c r="C34" s="45"/>
      <c r="D34" s="20"/>
      <c r="E34" s="45"/>
      <c r="F34" s="20"/>
      <c r="G34" s="45"/>
      <c r="H34" s="20"/>
      <c r="I34" s="45"/>
      <c r="J34" s="20"/>
      <c r="K34" s="45"/>
      <c r="L34" s="20"/>
    </row>
    <row r="35" spans="1:14" s="105" customFormat="1" ht="25" thickBot="1" x14ac:dyDescent="0.3">
      <c r="A35" s="106" t="s">
        <v>38</v>
      </c>
      <c r="B35" s="127">
        <f>B6+B11+B17+B29</f>
        <v>1222.2800000000002</v>
      </c>
      <c r="C35" s="104"/>
      <c r="D35" s="103"/>
      <c r="E35" s="104"/>
      <c r="F35" s="103"/>
      <c r="G35" s="104"/>
      <c r="H35" s="103"/>
      <c r="I35" s="104"/>
      <c r="J35" s="103"/>
      <c r="K35" s="104"/>
      <c r="L35" s="103"/>
    </row>
    <row r="36" spans="1:14" s="105" customFormat="1" ht="21" x14ac:dyDescent="0.25">
      <c r="A36" s="19"/>
      <c r="B36" s="18"/>
      <c r="C36" s="104"/>
      <c r="D36" s="103"/>
      <c r="E36" s="104"/>
      <c r="F36" s="103"/>
      <c r="G36" s="104"/>
      <c r="H36" s="103"/>
      <c r="I36" s="104"/>
      <c r="J36" s="103"/>
      <c r="K36" s="104"/>
      <c r="L36" s="103"/>
    </row>
    <row r="37" spans="1:14" ht="16" thickBot="1" x14ac:dyDescent="0.25">
      <c r="C37" s="108"/>
      <c r="E37" s="17"/>
      <c r="F37"/>
    </row>
    <row r="38" spans="1:14" ht="17" thickBot="1" x14ac:dyDescent="0.25">
      <c r="A38" s="77" t="s">
        <v>68</v>
      </c>
      <c r="B38" s="97">
        <v>1222.28</v>
      </c>
      <c r="E38"/>
      <c r="F38"/>
    </row>
    <row r="39" spans="1:14" s="5" customFormat="1" ht="16" x14ac:dyDescent="0.2">
      <c r="A39" s="59"/>
      <c r="B39" s="25">
        <v>44652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N39" s="4"/>
    </row>
    <row r="40" spans="1:14" s="5" customFormat="1" ht="17" x14ac:dyDescent="0.2">
      <c r="A40" s="81" t="s">
        <v>9</v>
      </c>
      <c r="B40" s="27">
        <v>-6</v>
      </c>
      <c r="C40" s="147"/>
      <c r="D40" s="148"/>
      <c r="E40" s="148"/>
      <c r="F40" s="148"/>
      <c r="G40" s="148"/>
      <c r="H40" s="148"/>
      <c r="I40" s="148"/>
      <c r="J40" s="148"/>
      <c r="K40" s="148"/>
      <c r="L40" s="149"/>
    </row>
    <row r="41" spans="1:14" ht="17" x14ac:dyDescent="0.2">
      <c r="A41" s="81" t="s">
        <v>67</v>
      </c>
      <c r="B41" s="27">
        <v>-14.09</v>
      </c>
      <c r="C41" s="147"/>
      <c r="D41" s="148"/>
      <c r="E41" s="148"/>
      <c r="F41" s="148"/>
      <c r="G41" s="148"/>
      <c r="H41" s="148"/>
      <c r="I41" s="148"/>
      <c r="J41" s="148"/>
      <c r="K41" s="148"/>
      <c r="L41" s="149"/>
    </row>
    <row r="42" spans="1:14" ht="17" x14ac:dyDescent="0.2">
      <c r="A42" s="50" t="s">
        <v>69</v>
      </c>
      <c r="B42" s="32">
        <f>SUM(D43,F43,H43,J43,L43)</f>
        <v>183.14000000000001</v>
      </c>
      <c r="C42" s="147"/>
      <c r="D42" s="148"/>
      <c r="E42" s="148"/>
      <c r="F42" s="148"/>
      <c r="G42" s="148"/>
      <c r="H42" s="148"/>
      <c r="I42" s="148"/>
      <c r="J42" s="148"/>
      <c r="K42" s="148"/>
      <c r="L42" s="149"/>
    </row>
    <row r="43" spans="1:14" ht="17" thickBot="1" x14ac:dyDescent="0.25">
      <c r="A43" s="99" t="s">
        <v>35</v>
      </c>
      <c r="B43" s="100">
        <f>SUM(B40:B42)</f>
        <v>163.05000000000001</v>
      </c>
      <c r="C43" s="29">
        <v>34.07</v>
      </c>
      <c r="D43" s="30">
        <v>34.07</v>
      </c>
      <c r="E43" s="31">
        <v>32.58</v>
      </c>
      <c r="F43" s="9">
        <v>32.58</v>
      </c>
      <c r="G43" s="31">
        <v>31.5</v>
      </c>
      <c r="H43" s="9">
        <v>31.5</v>
      </c>
      <c r="I43" s="31">
        <v>35.869999999999997</v>
      </c>
      <c r="J43" s="9">
        <v>35.869999999999997</v>
      </c>
      <c r="K43" s="31">
        <v>49.12</v>
      </c>
      <c r="L43" s="49">
        <v>49.12</v>
      </c>
    </row>
    <row r="44" spans="1:14" ht="17" thickBot="1" x14ac:dyDescent="0.25">
      <c r="A44" s="101" t="s">
        <v>36</v>
      </c>
      <c r="B44" s="98">
        <f>B38+B43</f>
        <v>1385.33</v>
      </c>
      <c r="C44" s="35"/>
      <c r="D44" s="36"/>
      <c r="E44" s="37"/>
      <c r="F44" s="38"/>
      <c r="G44" s="37"/>
      <c r="H44" s="38"/>
      <c r="I44" s="37"/>
      <c r="J44" s="38"/>
      <c r="K44" s="37"/>
      <c r="L44" s="51"/>
      <c r="M44" s="10"/>
    </row>
    <row r="45" spans="1:14" ht="17" thickBot="1" x14ac:dyDescent="0.25">
      <c r="A45" s="46"/>
      <c r="B45" s="39"/>
      <c r="C45" s="35"/>
      <c r="D45" s="36"/>
      <c r="E45" s="37"/>
      <c r="F45" s="38"/>
      <c r="G45" s="37"/>
      <c r="H45" s="38"/>
      <c r="I45" s="37"/>
      <c r="J45" s="38"/>
      <c r="K45" s="37"/>
      <c r="L45" s="51"/>
      <c r="M45" s="10"/>
    </row>
    <row r="46" spans="1:14" ht="16" x14ac:dyDescent="0.2">
      <c r="A46" s="46"/>
      <c r="B46" s="40">
        <v>44682</v>
      </c>
      <c r="C46" s="35"/>
      <c r="D46" s="36"/>
      <c r="E46" s="37"/>
      <c r="F46" s="38"/>
      <c r="G46" s="37"/>
      <c r="H46" s="38"/>
      <c r="I46" s="37"/>
      <c r="J46" s="38"/>
      <c r="K46" s="37"/>
      <c r="L46" s="51"/>
      <c r="M46" s="10"/>
    </row>
    <row r="47" spans="1:14" s="5" customFormat="1" ht="17" x14ac:dyDescent="0.2">
      <c r="A47" s="81" t="s">
        <v>67</v>
      </c>
      <c r="B47" s="27">
        <v>-15.87</v>
      </c>
      <c r="C47" s="147"/>
      <c r="D47" s="148"/>
      <c r="E47" s="148"/>
      <c r="F47" s="148"/>
      <c r="G47" s="148"/>
      <c r="H47" s="148"/>
      <c r="I47" s="148"/>
      <c r="J47" s="148"/>
      <c r="K47" s="148"/>
      <c r="L47" s="149"/>
    </row>
    <row r="48" spans="1:14" ht="17" x14ac:dyDescent="0.2">
      <c r="A48" s="50" t="s">
        <v>69</v>
      </c>
      <c r="B48" s="32">
        <f>D49+F49+H49+J49+L49</f>
        <v>183.14000000000001</v>
      </c>
      <c r="C48" s="147"/>
      <c r="D48" s="148"/>
      <c r="E48" s="148"/>
      <c r="F48" s="148"/>
      <c r="G48" s="148"/>
      <c r="H48" s="148"/>
      <c r="I48" s="148"/>
      <c r="J48" s="148"/>
      <c r="K48" s="148"/>
      <c r="L48" s="149"/>
    </row>
    <row r="49" spans="1:17" ht="17" thickBot="1" x14ac:dyDescent="0.25">
      <c r="A49" s="99" t="s">
        <v>35</v>
      </c>
      <c r="B49" s="34">
        <f>SUM(B47:B48)</f>
        <v>167.27</v>
      </c>
      <c r="C49" s="29">
        <v>34.07</v>
      </c>
      <c r="D49" s="30">
        <v>34.07</v>
      </c>
      <c r="E49" s="31">
        <v>32.58</v>
      </c>
      <c r="F49" s="9">
        <v>32.58</v>
      </c>
      <c r="G49" s="31">
        <v>31.5</v>
      </c>
      <c r="H49" s="9">
        <v>31.5</v>
      </c>
      <c r="I49" s="31">
        <v>35.869999999999997</v>
      </c>
      <c r="J49" s="9">
        <v>35.869999999999997</v>
      </c>
      <c r="K49" s="31">
        <v>49.12</v>
      </c>
      <c r="L49" s="49">
        <v>49.12</v>
      </c>
    </row>
    <row r="50" spans="1:17" ht="17" thickBot="1" x14ac:dyDescent="0.25">
      <c r="A50" s="101" t="s">
        <v>36</v>
      </c>
      <c r="B50" s="98">
        <f>B44+B49</f>
        <v>1552.6</v>
      </c>
      <c r="C50" s="35"/>
      <c r="D50" s="36"/>
      <c r="E50" s="37"/>
      <c r="F50" s="38"/>
      <c r="G50" s="37"/>
      <c r="H50" s="38"/>
      <c r="I50" s="37"/>
      <c r="J50" s="38"/>
      <c r="K50" s="37"/>
      <c r="L50" s="51"/>
      <c r="M50" s="10"/>
    </row>
    <row r="51" spans="1:17" ht="17" thickBot="1" x14ac:dyDescent="0.25">
      <c r="A51" s="46"/>
      <c r="B51" s="39"/>
      <c r="C51" s="35"/>
      <c r="D51" s="36"/>
      <c r="E51" s="37"/>
      <c r="F51" s="38"/>
      <c r="G51" s="37"/>
      <c r="H51" s="38"/>
      <c r="I51" s="37"/>
      <c r="J51" s="38"/>
      <c r="K51" s="37"/>
      <c r="L51" s="51"/>
      <c r="M51" s="10"/>
    </row>
    <row r="52" spans="1:17" ht="16" x14ac:dyDescent="0.2">
      <c r="A52" s="46"/>
      <c r="B52" s="25">
        <v>44713</v>
      </c>
      <c r="C52" s="35"/>
      <c r="D52" s="36"/>
      <c r="E52" s="37"/>
      <c r="F52" s="38"/>
      <c r="G52" s="37"/>
      <c r="H52" s="38"/>
      <c r="I52" s="37"/>
      <c r="J52" s="38"/>
      <c r="K52" s="37"/>
      <c r="L52" s="51"/>
      <c r="M52" s="10"/>
    </row>
    <row r="53" spans="1:17" ht="16" x14ac:dyDescent="0.2">
      <c r="A53" s="124" t="s">
        <v>71</v>
      </c>
      <c r="B53" s="27">
        <v>-267.45</v>
      </c>
      <c r="C53" s="147"/>
      <c r="D53" s="148"/>
      <c r="E53" s="148"/>
      <c r="F53" s="148"/>
      <c r="G53" s="148"/>
      <c r="H53" s="148"/>
      <c r="I53" s="148"/>
      <c r="J53" s="148"/>
      <c r="K53" s="148"/>
      <c r="L53" s="149"/>
      <c r="M53" s="10"/>
    </row>
    <row r="54" spans="1:17" s="5" customFormat="1" ht="17" x14ac:dyDescent="0.2">
      <c r="A54" s="81" t="s">
        <v>67</v>
      </c>
      <c r="B54" s="27">
        <v>-19.28</v>
      </c>
      <c r="C54" s="147"/>
      <c r="D54" s="148"/>
      <c r="E54" s="148"/>
      <c r="F54" s="148"/>
      <c r="G54" s="148"/>
      <c r="H54" s="148"/>
      <c r="I54" s="148"/>
      <c r="J54" s="148"/>
      <c r="K54" s="148"/>
      <c r="L54" s="149"/>
    </row>
    <row r="55" spans="1:17" ht="20.25" customHeight="1" x14ac:dyDescent="0.2">
      <c r="A55" s="50" t="s">
        <v>69</v>
      </c>
      <c r="B55" s="32">
        <f>SUM(D56,F56,H56,J56,L56)</f>
        <v>183.14000000000001</v>
      </c>
      <c r="C55" s="147"/>
      <c r="D55" s="148"/>
      <c r="E55" s="148"/>
      <c r="F55" s="148"/>
      <c r="G55" s="148"/>
      <c r="H55" s="148"/>
      <c r="I55" s="148"/>
      <c r="J55" s="148"/>
      <c r="K55" s="148"/>
      <c r="L55" s="149"/>
      <c r="Q55" t="s">
        <v>14</v>
      </c>
    </row>
    <row r="56" spans="1:17" ht="20.25" customHeight="1" thickBot="1" x14ac:dyDescent="0.25">
      <c r="A56" s="79" t="s">
        <v>35</v>
      </c>
      <c r="B56" s="34">
        <f>SUM(B53:B55)</f>
        <v>-103.59</v>
      </c>
      <c r="C56" s="29">
        <v>34.07</v>
      </c>
      <c r="D56" s="30">
        <v>34.07</v>
      </c>
      <c r="E56" s="31">
        <v>32.58</v>
      </c>
      <c r="F56" s="9">
        <v>32.58</v>
      </c>
      <c r="G56" s="31">
        <v>31.5</v>
      </c>
      <c r="H56" s="9">
        <v>31.5</v>
      </c>
      <c r="I56" s="42">
        <v>35.869999999999997</v>
      </c>
      <c r="J56" s="43">
        <v>35.869999999999997</v>
      </c>
      <c r="K56" s="42">
        <v>49.12</v>
      </c>
      <c r="L56" s="130">
        <v>49.12</v>
      </c>
    </row>
    <row r="57" spans="1:17" ht="17" thickBot="1" x14ac:dyDescent="0.25">
      <c r="A57" s="101" t="s">
        <v>36</v>
      </c>
      <c r="B57" s="98">
        <f>B50+B56</f>
        <v>1449.01</v>
      </c>
      <c r="C57" s="45"/>
      <c r="D57" s="20"/>
      <c r="E57" s="45"/>
      <c r="F57" s="20"/>
      <c r="G57" s="45"/>
      <c r="H57" s="20"/>
      <c r="I57" s="45"/>
      <c r="J57" s="20"/>
      <c r="K57" s="45"/>
      <c r="L57" s="20"/>
    </row>
    <row r="58" spans="1:17" ht="16" x14ac:dyDescent="0.2">
      <c r="C58" s="45"/>
      <c r="D58" s="20"/>
      <c r="E58" s="45"/>
      <c r="F58" s="20"/>
      <c r="G58" s="45"/>
      <c r="H58" s="20"/>
      <c r="I58" s="45"/>
      <c r="J58" s="20"/>
      <c r="K58" s="45"/>
      <c r="L58" s="20"/>
    </row>
    <row r="59" spans="1:17" ht="16" thickBot="1" x14ac:dyDescent="0.25">
      <c r="D59" s="17"/>
      <c r="E59" s="17"/>
      <c r="F59" s="17"/>
    </row>
    <row r="60" spans="1:17" ht="25" thickBot="1" x14ac:dyDescent="0.25">
      <c r="A60" s="125" t="s">
        <v>50</v>
      </c>
      <c r="B60" s="126">
        <f>B43+B49+B56</f>
        <v>226.73000000000005</v>
      </c>
      <c r="D60" s="17"/>
      <c r="E60" s="17"/>
      <c r="F60" s="17"/>
    </row>
    <row r="61" spans="1:17" s="105" customFormat="1" ht="25" thickBot="1" x14ac:dyDescent="0.3">
      <c r="A61" s="106" t="s">
        <v>49</v>
      </c>
      <c r="B61" s="127">
        <f>B38+B43+B49+B56</f>
        <v>1449.01</v>
      </c>
      <c r="C61" s="104"/>
      <c r="D61" s="103"/>
      <c r="E61" s="104"/>
      <c r="F61" s="103"/>
      <c r="G61" s="104"/>
      <c r="H61" s="103"/>
      <c r="I61" s="104"/>
      <c r="J61" s="103"/>
      <c r="K61" s="104"/>
      <c r="L61" s="103"/>
    </row>
    <row r="62" spans="1:17" s="105" customFormat="1" ht="21" x14ac:dyDescent="0.25">
      <c r="A62" s="19"/>
      <c r="B62" s="18"/>
      <c r="C62" s="104"/>
      <c r="D62" s="103"/>
      <c r="E62" s="104"/>
      <c r="F62" s="103"/>
      <c r="G62" s="104"/>
      <c r="H62" s="103"/>
      <c r="I62" s="104"/>
      <c r="J62" s="103"/>
      <c r="K62" s="104"/>
      <c r="L62" s="103"/>
    </row>
    <row r="63" spans="1:17" ht="16" thickBot="1" x14ac:dyDescent="0.25">
      <c r="C63" s="108"/>
      <c r="E63" s="17"/>
      <c r="F63"/>
    </row>
    <row r="64" spans="1:17" ht="17" thickBot="1" x14ac:dyDescent="0.25">
      <c r="A64" s="77" t="s">
        <v>72</v>
      </c>
      <c r="B64" s="97">
        <v>1449.01</v>
      </c>
      <c r="D64" s="17"/>
      <c r="E64" s="17"/>
      <c r="F64" s="17"/>
    </row>
    <row r="65" spans="1:14" s="5" customFormat="1" ht="16" x14ac:dyDescent="0.2">
      <c r="A65" s="59"/>
      <c r="B65" s="25">
        <v>44743</v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N65" s="4"/>
    </row>
    <row r="66" spans="1:14" ht="17" x14ac:dyDescent="0.2">
      <c r="A66" s="81" t="s">
        <v>9</v>
      </c>
      <c r="B66" s="27">
        <v>-6</v>
      </c>
      <c r="C66" s="147"/>
      <c r="D66" s="148"/>
      <c r="E66" s="148"/>
      <c r="F66" s="148"/>
      <c r="G66" s="148"/>
      <c r="H66" s="148"/>
      <c r="I66" s="148"/>
      <c r="J66" s="148"/>
      <c r="K66" s="148"/>
      <c r="L66" s="149"/>
    </row>
    <row r="67" spans="1:14" ht="17" x14ac:dyDescent="0.2">
      <c r="A67" s="81" t="s">
        <v>67</v>
      </c>
      <c r="B67" s="27">
        <v>-19.28</v>
      </c>
      <c r="C67" s="147"/>
      <c r="D67" s="148"/>
      <c r="E67" s="148"/>
      <c r="F67" s="148"/>
      <c r="G67" s="148"/>
      <c r="H67" s="148"/>
      <c r="I67" s="148"/>
      <c r="J67" s="148"/>
      <c r="K67" s="148"/>
      <c r="L67" s="149"/>
    </row>
    <row r="68" spans="1:14" ht="17" x14ac:dyDescent="0.2">
      <c r="A68" s="50" t="s">
        <v>69</v>
      </c>
      <c r="B68" s="32">
        <f>SUM(D69,F69,H69,J69,L69)</f>
        <v>183.14000000000001</v>
      </c>
      <c r="C68" s="147"/>
      <c r="D68" s="148"/>
      <c r="E68" s="148"/>
      <c r="F68" s="148"/>
      <c r="G68" s="148"/>
      <c r="H68" s="148"/>
      <c r="I68" s="148"/>
      <c r="J68" s="148"/>
      <c r="K68" s="148"/>
      <c r="L68" s="149"/>
    </row>
    <row r="69" spans="1:14" ht="17" thickBot="1" x14ac:dyDescent="0.25">
      <c r="A69" s="99" t="s">
        <v>35</v>
      </c>
      <c r="B69" s="100">
        <f>SUM(B66:B68)</f>
        <v>157.86000000000001</v>
      </c>
      <c r="C69" s="29">
        <v>34.07</v>
      </c>
      <c r="D69" s="30">
        <v>34.07</v>
      </c>
      <c r="E69" s="31">
        <v>32.58</v>
      </c>
      <c r="F69" s="9">
        <v>32.58</v>
      </c>
      <c r="G69" s="31">
        <v>31.5</v>
      </c>
      <c r="H69" s="9">
        <v>31.5</v>
      </c>
      <c r="I69" s="31">
        <v>35.869999999999997</v>
      </c>
      <c r="J69" s="9">
        <v>35.869999999999997</v>
      </c>
      <c r="K69" s="31">
        <v>49.12</v>
      </c>
      <c r="L69" s="49">
        <v>49.12</v>
      </c>
    </row>
    <row r="70" spans="1:14" ht="17" thickBot="1" x14ac:dyDescent="0.25">
      <c r="A70" s="101" t="s">
        <v>36</v>
      </c>
      <c r="B70" s="98">
        <f>B64+B69</f>
        <v>1606.87</v>
      </c>
      <c r="C70" s="35"/>
      <c r="D70" s="36"/>
      <c r="E70" s="37"/>
      <c r="F70" s="38"/>
      <c r="G70" s="37"/>
      <c r="H70" s="38"/>
      <c r="I70" s="37"/>
      <c r="J70" s="38"/>
      <c r="K70" s="37"/>
      <c r="L70" s="51"/>
      <c r="M70" s="10"/>
    </row>
    <row r="71" spans="1:14" ht="17" thickBot="1" x14ac:dyDescent="0.25">
      <c r="A71" s="46"/>
      <c r="B71" s="39"/>
      <c r="C71" s="35"/>
      <c r="D71" s="36"/>
      <c r="E71" s="37"/>
      <c r="F71" s="38"/>
      <c r="G71" s="37"/>
      <c r="H71" s="38"/>
      <c r="I71" s="37"/>
      <c r="J71" s="38"/>
      <c r="K71" s="37"/>
      <c r="L71" s="51"/>
      <c r="M71" s="10"/>
    </row>
    <row r="72" spans="1:14" ht="16" x14ac:dyDescent="0.2">
      <c r="A72" s="46"/>
      <c r="B72" s="40">
        <v>44774</v>
      </c>
      <c r="C72" s="35"/>
      <c r="D72" s="36"/>
      <c r="E72" s="37"/>
      <c r="F72" s="38"/>
      <c r="G72" s="37"/>
      <c r="H72" s="38"/>
      <c r="I72" s="37"/>
      <c r="J72" s="38"/>
      <c r="K72" s="37"/>
      <c r="L72" s="51"/>
      <c r="M72" s="10"/>
    </row>
    <row r="73" spans="1:14" ht="17" x14ac:dyDescent="0.2">
      <c r="A73" s="81" t="s">
        <v>67</v>
      </c>
      <c r="B73" s="27">
        <v>-19.28</v>
      </c>
      <c r="C73" s="147"/>
      <c r="D73" s="148"/>
      <c r="E73" s="148"/>
      <c r="F73" s="148"/>
      <c r="G73" s="148"/>
      <c r="H73" s="148"/>
      <c r="I73" s="148"/>
      <c r="J73" s="148"/>
      <c r="K73" s="148"/>
      <c r="L73" s="149"/>
    </row>
    <row r="74" spans="1:14" ht="17" x14ac:dyDescent="0.2">
      <c r="A74" s="50" t="s">
        <v>69</v>
      </c>
      <c r="B74" s="32">
        <v>183.14</v>
      </c>
      <c r="C74" s="147"/>
      <c r="D74" s="148"/>
      <c r="E74" s="148"/>
      <c r="F74" s="148"/>
      <c r="G74" s="148"/>
      <c r="H74" s="148"/>
      <c r="I74" s="148"/>
      <c r="J74" s="148"/>
      <c r="K74" s="148"/>
      <c r="L74" s="149"/>
    </row>
    <row r="75" spans="1:14" ht="17" thickBot="1" x14ac:dyDescent="0.25">
      <c r="A75" s="99" t="s">
        <v>35</v>
      </c>
      <c r="B75" s="34">
        <f>SUM(B73:B74)</f>
        <v>163.85999999999999</v>
      </c>
      <c r="C75" s="29">
        <v>34.07</v>
      </c>
      <c r="D75" s="30">
        <v>34.07</v>
      </c>
      <c r="E75" s="31">
        <v>32.58</v>
      </c>
      <c r="F75" s="30">
        <v>32.58</v>
      </c>
      <c r="G75" s="31">
        <v>31.5</v>
      </c>
      <c r="H75" s="30">
        <v>31.5</v>
      </c>
      <c r="I75" s="31">
        <v>35.869999999999997</v>
      </c>
      <c r="J75" s="30">
        <v>35.869999999999997</v>
      </c>
      <c r="K75" s="31">
        <v>49.12</v>
      </c>
      <c r="L75" s="30">
        <v>49.12</v>
      </c>
    </row>
    <row r="76" spans="1:14" ht="17" thickBot="1" x14ac:dyDescent="0.25">
      <c r="A76" s="101" t="s">
        <v>36</v>
      </c>
      <c r="B76" s="98">
        <f>B70+B75</f>
        <v>1770.7299999999998</v>
      </c>
      <c r="C76" s="35"/>
      <c r="D76" s="36"/>
      <c r="E76" s="37"/>
      <c r="F76" s="38"/>
      <c r="G76" s="37"/>
      <c r="H76" s="38"/>
      <c r="I76" s="37"/>
      <c r="J76" s="38"/>
      <c r="K76" s="37"/>
      <c r="L76" s="51"/>
      <c r="M76" s="10"/>
    </row>
    <row r="77" spans="1:14" ht="17" thickBot="1" x14ac:dyDescent="0.25">
      <c r="A77" s="46"/>
      <c r="B77" s="39"/>
      <c r="C77" s="35"/>
      <c r="D77" s="36"/>
      <c r="E77" s="37"/>
      <c r="F77" s="38"/>
      <c r="G77" s="37"/>
      <c r="H77" s="38"/>
      <c r="I77" s="37"/>
      <c r="J77" s="38"/>
      <c r="K77" s="37"/>
      <c r="L77" s="51"/>
      <c r="M77" s="10"/>
    </row>
    <row r="78" spans="1:14" ht="16" x14ac:dyDescent="0.2">
      <c r="A78" s="46"/>
      <c r="B78" s="25">
        <v>44805</v>
      </c>
      <c r="C78" s="35"/>
      <c r="D78" s="36"/>
      <c r="E78" s="37"/>
      <c r="F78" s="38"/>
      <c r="G78" s="37"/>
      <c r="H78" s="38"/>
      <c r="I78" s="37"/>
      <c r="J78" s="38"/>
      <c r="K78" s="37"/>
      <c r="L78" s="51"/>
      <c r="M78" s="10"/>
    </row>
    <row r="79" spans="1:14" ht="16" x14ac:dyDescent="0.2">
      <c r="A79" s="124" t="s">
        <v>75</v>
      </c>
      <c r="B79" s="27">
        <v>-267.45</v>
      </c>
      <c r="C79" s="147"/>
      <c r="D79" s="148"/>
      <c r="E79" s="148"/>
      <c r="F79" s="148"/>
      <c r="G79" s="148"/>
      <c r="H79" s="148"/>
      <c r="I79" s="148"/>
      <c r="J79" s="148"/>
      <c r="K79" s="148"/>
      <c r="L79" s="149"/>
      <c r="M79" s="10"/>
    </row>
    <row r="80" spans="1:14" s="5" customFormat="1" ht="17" x14ac:dyDescent="0.2">
      <c r="A80" s="81" t="s">
        <v>67</v>
      </c>
      <c r="B80" s="27">
        <v>-19.28</v>
      </c>
      <c r="C80" s="147"/>
      <c r="D80" s="148"/>
      <c r="E80" s="148"/>
      <c r="F80" s="148"/>
      <c r="G80" s="148"/>
      <c r="H80" s="148"/>
      <c r="I80" s="148"/>
      <c r="J80" s="148"/>
      <c r="K80" s="148"/>
      <c r="L80" s="149"/>
    </row>
    <row r="81" spans="1:14" ht="17" x14ac:dyDescent="0.2">
      <c r="A81" s="50" t="s">
        <v>69</v>
      </c>
      <c r="B81" s="32">
        <v>183.14</v>
      </c>
      <c r="C81" s="147"/>
      <c r="D81" s="148"/>
      <c r="E81" s="148"/>
      <c r="F81" s="148"/>
      <c r="G81" s="148"/>
      <c r="H81" s="148"/>
      <c r="I81" s="148"/>
      <c r="J81" s="148"/>
      <c r="K81" s="148"/>
      <c r="L81" s="149"/>
    </row>
    <row r="82" spans="1:14" ht="20.25" customHeight="1" thickBot="1" x14ac:dyDescent="0.25">
      <c r="A82" s="79" t="s">
        <v>35</v>
      </c>
      <c r="B82" s="34">
        <f>SUM(B79:B81)</f>
        <v>-103.59000000000003</v>
      </c>
      <c r="C82" s="29">
        <v>34.07</v>
      </c>
      <c r="D82" s="30">
        <v>34.07</v>
      </c>
      <c r="E82" s="31">
        <v>32.58</v>
      </c>
      <c r="F82" s="30">
        <v>32.58</v>
      </c>
      <c r="G82" s="31">
        <v>31.5</v>
      </c>
      <c r="H82" s="30">
        <v>31.5</v>
      </c>
      <c r="I82" s="31">
        <v>35.869999999999997</v>
      </c>
      <c r="J82" s="30">
        <v>35.869999999999997</v>
      </c>
      <c r="K82" s="31">
        <v>49.12</v>
      </c>
      <c r="L82" s="30">
        <v>49.12</v>
      </c>
    </row>
    <row r="83" spans="1:14" ht="17" thickBot="1" x14ac:dyDescent="0.25">
      <c r="A83" s="101" t="s">
        <v>36</v>
      </c>
      <c r="B83" s="129">
        <f>B76+B82</f>
        <v>1667.1399999999999</v>
      </c>
      <c r="C83" s="45"/>
      <c r="D83" s="20"/>
      <c r="E83" s="45"/>
      <c r="F83" s="20"/>
      <c r="G83" s="45"/>
      <c r="H83" s="20"/>
      <c r="I83" s="45"/>
      <c r="J83" s="20"/>
      <c r="K83" s="45"/>
      <c r="L83" s="53"/>
    </row>
    <row r="84" spans="1:14" ht="16" x14ac:dyDescent="0.2">
      <c r="C84" s="45"/>
      <c r="D84" s="20"/>
      <c r="E84" s="45"/>
      <c r="F84" s="20"/>
      <c r="G84" s="45"/>
      <c r="H84" s="20"/>
      <c r="I84" s="45"/>
      <c r="J84" s="20"/>
      <c r="K84" s="45"/>
      <c r="L84" s="20"/>
    </row>
    <row r="85" spans="1:14" ht="16" thickBot="1" x14ac:dyDescent="0.25">
      <c r="C85" s="17"/>
      <c r="E85" s="17"/>
      <c r="F85"/>
    </row>
    <row r="86" spans="1:14" ht="25" thickBot="1" x14ac:dyDescent="0.25">
      <c r="A86" s="125" t="s">
        <v>54</v>
      </c>
      <c r="B86" s="126">
        <f>B69+B75+B82</f>
        <v>218.13</v>
      </c>
      <c r="C86" s="17"/>
      <c r="E86" s="17"/>
      <c r="F86"/>
    </row>
    <row r="87" spans="1:14" s="105" customFormat="1" ht="25" thickBot="1" x14ac:dyDescent="0.3">
      <c r="A87" s="106" t="s">
        <v>55</v>
      </c>
      <c r="B87" s="127">
        <f>B64+B69+B75+B82</f>
        <v>1667.1399999999999</v>
      </c>
      <c r="C87" s="104"/>
      <c r="D87" s="103"/>
      <c r="E87" s="104"/>
      <c r="F87" s="103"/>
      <c r="G87" s="104"/>
      <c r="H87" s="103"/>
      <c r="I87" s="104"/>
      <c r="J87" s="103"/>
      <c r="K87" s="104"/>
      <c r="L87" s="103"/>
    </row>
    <row r="88" spans="1:14" s="105" customFormat="1" ht="21" x14ac:dyDescent="0.25">
      <c r="A88"/>
      <c r="B88"/>
      <c r="C88" s="104"/>
      <c r="D88" s="103"/>
      <c r="E88" s="104"/>
      <c r="F88" s="103"/>
      <c r="G88" s="104"/>
      <c r="H88" s="103"/>
      <c r="I88" s="104"/>
      <c r="J88" s="103"/>
      <c r="K88" s="104"/>
      <c r="L88" s="103"/>
    </row>
    <row r="89" spans="1:14" x14ac:dyDescent="0.2">
      <c r="C89" s="17"/>
      <c r="E89" s="17"/>
      <c r="F89"/>
    </row>
    <row r="90" spans="1:14" ht="16" thickBot="1" x14ac:dyDescent="0.25">
      <c r="C90" s="17"/>
      <c r="E90" s="17"/>
      <c r="F90"/>
    </row>
    <row r="91" spans="1:14" ht="17" thickBot="1" x14ac:dyDescent="0.25">
      <c r="A91" s="77" t="s">
        <v>73</v>
      </c>
      <c r="B91" s="97">
        <v>1667.14</v>
      </c>
      <c r="C91" s="17"/>
      <c r="E91" s="17"/>
      <c r="F91"/>
    </row>
    <row r="92" spans="1:14" s="5" customFormat="1" ht="16" x14ac:dyDescent="0.2">
      <c r="A92" s="59"/>
      <c r="B92" s="25">
        <v>44835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N92" s="4"/>
    </row>
    <row r="93" spans="1:14" ht="17" x14ac:dyDescent="0.2">
      <c r="A93" s="81" t="s">
        <v>9</v>
      </c>
      <c r="B93" s="27">
        <v>-6</v>
      </c>
      <c r="C93" s="147"/>
      <c r="D93" s="148"/>
      <c r="E93" s="148"/>
      <c r="F93" s="148"/>
      <c r="G93" s="148"/>
      <c r="H93" s="148"/>
      <c r="I93" s="148"/>
      <c r="J93" s="148"/>
      <c r="K93" s="148"/>
      <c r="L93" s="149"/>
    </row>
    <row r="94" spans="1:14" ht="17" x14ac:dyDescent="0.2">
      <c r="A94" s="81" t="s">
        <v>67</v>
      </c>
      <c r="B94" s="27">
        <v>-19.28</v>
      </c>
      <c r="C94" s="147"/>
      <c r="D94" s="148"/>
      <c r="E94" s="148"/>
      <c r="F94" s="148"/>
      <c r="G94" s="148"/>
      <c r="H94" s="148"/>
      <c r="I94" s="148"/>
      <c r="J94" s="148"/>
      <c r="K94" s="148"/>
      <c r="L94" s="149"/>
    </row>
    <row r="95" spans="1:14" ht="17" x14ac:dyDescent="0.2">
      <c r="A95" s="50" t="s">
        <v>69</v>
      </c>
      <c r="B95" s="32">
        <v>183.14</v>
      </c>
      <c r="C95" s="147"/>
      <c r="D95" s="148"/>
      <c r="E95" s="148"/>
      <c r="F95" s="148"/>
      <c r="G95" s="148"/>
      <c r="H95" s="148"/>
      <c r="I95" s="148"/>
      <c r="J95" s="148"/>
      <c r="K95" s="148"/>
      <c r="L95" s="149"/>
    </row>
    <row r="96" spans="1:14" ht="17" thickBot="1" x14ac:dyDescent="0.25">
      <c r="A96" s="99" t="s">
        <v>35</v>
      </c>
      <c r="B96" s="100">
        <f>SUM(B93:B95)</f>
        <v>157.85999999999999</v>
      </c>
      <c r="C96" s="29">
        <v>34.07</v>
      </c>
      <c r="D96" s="30">
        <v>34.07</v>
      </c>
      <c r="E96" s="31">
        <v>32.58</v>
      </c>
      <c r="F96" s="30">
        <v>32.58</v>
      </c>
      <c r="G96" s="31">
        <v>31.5</v>
      </c>
      <c r="H96" s="30">
        <v>31.5</v>
      </c>
      <c r="I96" s="31">
        <v>35.869999999999997</v>
      </c>
      <c r="J96" s="30">
        <v>35.869999999999997</v>
      </c>
      <c r="K96" s="31">
        <v>49.12</v>
      </c>
      <c r="L96" s="30">
        <v>49.12</v>
      </c>
    </row>
    <row r="97" spans="1:13" ht="17" thickBot="1" x14ac:dyDescent="0.25">
      <c r="A97" s="101" t="s">
        <v>36</v>
      </c>
      <c r="B97" s="98">
        <f>B91+B96</f>
        <v>1825</v>
      </c>
      <c r="C97" s="35"/>
      <c r="D97" s="36"/>
      <c r="E97" s="37"/>
      <c r="F97" s="38"/>
      <c r="G97" s="37"/>
      <c r="H97" s="38"/>
      <c r="I97" s="37"/>
      <c r="J97" s="38"/>
      <c r="K97" s="37"/>
      <c r="L97" s="51"/>
      <c r="M97" s="10"/>
    </row>
    <row r="98" spans="1:13" ht="17" thickBot="1" x14ac:dyDescent="0.25">
      <c r="A98" s="46"/>
      <c r="B98" s="39"/>
      <c r="C98" s="35"/>
      <c r="D98" s="36"/>
      <c r="E98" s="37"/>
      <c r="F98" s="38"/>
      <c r="G98" s="37"/>
      <c r="H98" s="38"/>
      <c r="I98" s="37"/>
      <c r="J98" s="38"/>
      <c r="K98" s="37"/>
      <c r="L98" s="51"/>
      <c r="M98" s="10"/>
    </row>
    <row r="99" spans="1:13" ht="16" x14ac:dyDescent="0.2">
      <c r="A99" s="46"/>
      <c r="B99" s="40">
        <v>44866</v>
      </c>
      <c r="C99" s="35"/>
      <c r="D99" s="36"/>
      <c r="E99" s="37"/>
      <c r="F99" s="38"/>
      <c r="G99" s="37"/>
      <c r="H99" s="38"/>
      <c r="I99" s="37"/>
      <c r="J99" s="38"/>
      <c r="K99" s="37"/>
      <c r="L99" s="51"/>
      <c r="M99" s="10"/>
    </row>
    <row r="100" spans="1:13" s="5" customFormat="1" ht="17" x14ac:dyDescent="0.2">
      <c r="A100" s="81" t="s">
        <v>74</v>
      </c>
      <c r="B100" s="27">
        <v>-23</v>
      </c>
      <c r="C100" s="147"/>
      <c r="D100" s="148"/>
      <c r="E100" s="148"/>
      <c r="F100" s="148"/>
      <c r="G100" s="148"/>
      <c r="H100" s="148"/>
      <c r="I100" s="148"/>
      <c r="J100" s="148"/>
      <c r="K100" s="148"/>
      <c r="L100" s="149"/>
    </row>
    <row r="101" spans="1:13" ht="17" x14ac:dyDescent="0.2">
      <c r="A101" s="81" t="s">
        <v>67</v>
      </c>
      <c r="B101" s="27">
        <v>-19.28</v>
      </c>
      <c r="C101" s="147"/>
      <c r="D101" s="148"/>
      <c r="E101" s="148"/>
      <c r="F101" s="148"/>
      <c r="G101" s="148"/>
      <c r="H101" s="148"/>
      <c r="I101" s="148"/>
      <c r="J101" s="148"/>
      <c r="K101" s="148"/>
      <c r="L101" s="149"/>
    </row>
    <row r="102" spans="1:13" ht="17" x14ac:dyDescent="0.2">
      <c r="A102" s="50" t="s">
        <v>69</v>
      </c>
      <c r="B102" s="32">
        <v>183.14</v>
      </c>
      <c r="C102" s="147"/>
      <c r="D102" s="148"/>
      <c r="E102" s="148"/>
      <c r="F102" s="148"/>
      <c r="G102" s="148"/>
      <c r="H102" s="148"/>
      <c r="I102" s="148"/>
      <c r="J102" s="148"/>
      <c r="K102" s="148"/>
      <c r="L102" s="149"/>
    </row>
    <row r="103" spans="1:13" ht="17" thickBot="1" x14ac:dyDescent="0.25">
      <c r="A103" s="99" t="s">
        <v>35</v>
      </c>
      <c r="B103" s="34">
        <f>SUM(B100:B102)</f>
        <v>140.85999999999999</v>
      </c>
      <c r="C103" s="29">
        <v>34.07</v>
      </c>
      <c r="D103" s="30">
        <v>34.07</v>
      </c>
      <c r="E103" s="31">
        <v>32.58</v>
      </c>
      <c r="F103" s="30">
        <v>32.58</v>
      </c>
      <c r="G103" s="31">
        <v>31.5</v>
      </c>
      <c r="H103" s="30">
        <v>31.5</v>
      </c>
      <c r="I103" s="31">
        <v>35.869999999999997</v>
      </c>
      <c r="J103" s="30">
        <v>35.869999999999997</v>
      </c>
      <c r="K103" s="31">
        <v>49.12</v>
      </c>
      <c r="L103" s="30">
        <v>49.12</v>
      </c>
    </row>
    <row r="104" spans="1:13" ht="17" thickBot="1" x14ac:dyDescent="0.25">
      <c r="A104" s="101" t="s">
        <v>36</v>
      </c>
      <c r="B104" s="98">
        <f>B97+B103</f>
        <v>1965.86</v>
      </c>
      <c r="C104" s="35"/>
      <c r="D104" s="36"/>
      <c r="E104" s="37"/>
      <c r="F104" s="38"/>
      <c r="G104" s="37"/>
      <c r="H104" s="38"/>
      <c r="I104" s="37"/>
      <c r="J104" s="38"/>
      <c r="K104" s="37"/>
      <c r="L104" s="51"/>
      <c r="M104" s="10"/>
    </row>
    <row r="105" spans="1:13" ht="17" thickBot="1" x14ac:dyDescent="0.25">
      <c r="A105" s="46"/>
      <c r="B105" s="39"/>
      <c r="C105" s="35"/>
      <c r="D105" s="36"/>
      <c r="E105" s="37"/>
      <c r="F105" s="38"/>
      <c r="G105" s="37"/>
      <c r="H105" s="38"/>
      <c r="I105" s="37"/>
      <c r="J105" s="38"/>
      <c r="K105" s="37"/>
      <c r="L105" s="51"/>
      <c r="M105" s="10"/>
    </row>
    <row r="106" spans="1:13" ht="16" x14ac:dyDescent="0.2">
      <c r="A106" s="46"/>
      <c r="B106" s="25">
        <v>44896</v>
      </c>
      <c r="C106" s="35"/>
      <c r="D106" s="36"/>
      <c r="E106" s="37"/>
      <c r="F106" s="38"/>
      <c r="G106" s="37"/>
      <c r="H106" s="38"/>
      <c r="I106" s="37"/>
      <c r="J106" s="38"/>
      <c r="K106" s="37"/>
      <c r="L106" s="51"/>
      <c r="M106" s="10"/>
    </row>
    <row r="107" spans="1:13" s="5" customFormat="1" ht="16" x14ac:dyDescent="0.2">
      <c r="A107" s="124" t="s">
        <v>76</v>
      </c>
      <c r="B107" s="27">
        <v>-295.81</v>
      </c>
      <c r="C107" s="147"/>
      <c r="D107" s="148"/>
      <c r="E107" s="148"/>
      <c r="F107" s="148"/>
      <c r="G107" s="148"/>
      <c r="H107" s="148"/>
      <c r="I107" s="148"/>
      <c r="J107" s="148"/>
      <c r="K107" s="148"/>
      <c r="L107" s="149"/>
    </row>
    <row r="108" spans="1:13" ht="17" x14ac:dyDescent="0.2">
      <c r="A108" s="81" t="s">
        <v>67</v>
      </c>
      <c r="B108" s="27">
        <v>-19.28</v>
      </c>
      <c r="C108" s="147"/>
      <c r="D108" s="148"/>
      <c r="E108" s="148"/>
      <c r="F108" s="148"/>
      <c r="G108" s="148"/>
      <c r="H108" s="148"/>
      <c r="I108" s="148"/>
      <c r="J108" s="148"/>
      <c r="K108" s="148"/>
      <c r="L108" s="149"/>
    </row>
    <row r="109" spans="1:13" s="5" customFormat="1" ht="16" x14ac:dyDescent="0.2">
      <c r="A109" s="131" t="s">
        <v>77</v>
      </c>
      <c r="B109" s="27">
        <v>-1095.1300000000001</v>
      </c>
      <c r="C109" s="120"/>
      <c r="D109" s="121"/>
      <c r="E109" s="121"/>
      <c r="F109" s="121"/>
      <c r="G109" s="121"/>
      <c r="H109" s="121"/>
      <c r="I109" s="121"/>
      <c r="J109" s="121"/>
      <c r="K109" s="121"/>
      <c r="L109" s="122"/>
    </row>
    <row r="110" spans="1:13" s="5" customFormat="1" ht="16" x14ac:dyDescent="0.2">
      <c r="A110" s="124" t="s">
        <v>78</v>
      </c>
      <c r="B110" s="27">
        <v>-4527.05</v>
      </c>
      <c r="C110" s="120"/>
      <c r="D110" s="121"/>
      <c r="E110" s="121"/>
      <c r="F110" s="121"/>
      <c r="G110" s="121"/>
      <c r="H110" s="121"/>
      <c r="I110" s="121"/>
      <c r="J110" s="121"/>
      <c r="K110" s="121"/>
      <c r="L110" s="122"/>
    </row>
    <row r="111" spans="1:13" s="5" customFormat="1" ht="16" x14ac:dyDescent="0.2">
      <c r="A111" s="124" t="s">
        <v>79</v>
      </c>
      <c r="B111" s="27">
        <v>-6521.54</v>
      </c>
      <c r="C111" s="120"/>
      <c r="D111" s="121"/>
      <c r="E111" s="121"/>
      <c r="F111" s="121"/>
      <c r="G111" s="121"/>
      <c r="H111" s="121"/>
      <c r="I111" s="121"/>
      <c r="J111" s="121"/>
      <c r="K111" s="121"/>
      <c r="L111" s="122"/>
    </row>
    <row r="112" spans="1:13" s="5" customFormat="1" ht="17" x14ac:dyDescent="0.2">
      <c r="A112" s="50" t="s">
        <v>80</v>
      </c>
      <c r="B112" s="27">
        <f>D112+F112+H112+J112+L112</f>
        <v>4527.04</v>
      </c>
      <c r="C112" s="29">
        <v>842.03</v>
      </c>
      <c r="D112" s="30">
        <v>842.03</v>
      </c>
      <c r="E112" s="133">
        <v>805.81</v>
      </c>
      <c r="F112" s="30">
        <v>805.81</v>
      </c>
      <c r="G112" s="29">
        <v>778.65</v>
      </c>
      <c r="H112" s="30">
        <v>778.65</v>
      </c>
      <c r="I112" s="29">
        <v>887.3</v>
      </c>
      <c r="J112" s="30">
        <v>887.3</v>
      </c>
      <c r="K112" s="29">
        <v>1213.25</v>
      </c>
      <c r="L112" s="30">
        <v>1213.25</v>
      </c>
    </row>
    <row r="113" spans="1:12" s="5" customFormat="1" ht="17" x14ac:dyDescent="0.2">
      <c r="A113" s="50" t="s">
        <v>81</v>
      </c>
      <c r="B113" s="27">
        <f>D113+F113+H113+J113+L113</f>
        <v>7616.67</v>
      </c>
      <c r="C113" s="29">
        <v>1213.01</v>
      </c>
      <c r="D113" s="30">
        <v>1213.01</v>
      </c>
      <c r="E113" s="29">
        <v>1160.83</v>
      </c>
      <c r="F113" s="30">
        <v>2255.96</v>
      </c>
      <c r="G113" s="29">
        <v>1121.71</v>
      </c>
      <c r="H113" s="30">
        <v>1121.71</v>
      </c>
      <c r="I113" s="29">
        <v>1278.22</v>
      </c>
      <c r="J113" s="30">
        <v>1278.22</v>
      </c>
      <c r="K113" s="29">
        <v>1747.77</v>
      </c>
      <c r="L113" s="30">
        <v>1747.77</v>
      </c>
    </row>
    <row r="114" spans="1:12" ht="17" x14ac:dyDescent="0.2">
      <c r="A114" s="50" t="s">
        <v>69</v>
      </c>
      <c r="B114" s="32">
        <f>SUM(D115,F115,H115,J115,L115)</f>
        <v>151.64000000000001</v>
      </c>
      <c r="C114" s="147"/>
      <c r="D114" s="148"/>
      <c r="E114" s="148"/>
      <c r="F114" s="148"/>
      <c r="G114" s="148"/>
      <c r="H114" s="148"/>
      <c r="I114" s="148"/>
      <c r="J114" s="148"/>
      <c r="K114" s="148"/>
      <c r="L114" s="149"/>
    </row>
    <row r="115" spans="1:12" ht="20.25" customHeight="1" thickBot="1" x14ac:dyDescent="0.25">
      <c r="A115" s="79" t="s">
        <v>35</v>
      </c>
      <c r="B115" s="100">
        <f>SUM(B107:B114)</f>
        <v>-163.46000000000126</v>
      </c>
      <c r="C115" s="29">
        <v>34.07</v>
      </c>
      <c r="D115" s="30">
        <v>34.07</v>
      </c>
      <c r="E115" s="31">
        <v>32.58</v>
      </c>
      <c r="F115" s="30">
        <v>32.58</v>
      </c>
      <c r="G115" s="31">
        <v>31.5</v>
      </c>
      <c r="H115" s="132"/>
      <c r="I115" s="31">
        <v>35.869999999999997</v>
      </c>
      <c r="J115" s="30">
        <v>35.869999999999997</v>
      </c>
      <c r="K115" s="31">
        <v>49.12</v>
      </c>
      <c r="L115" s="30">
        <v>49.12</v>
      </c>
    </row>
    <row r="116" spans="1:12" ht="17" thickBot="1" x14ac:dyDescent="0.25">
      <c r="A116" s="101" t="s">
        <v>36</v>
      </c>
      <c r="B116" s="134">
        <f>B104+B115</f>
        <v>1802.3999999999987</v>
      </c>
      <c r="C116" s="45"/>
      <c r="D116" s="20"/>
      <c r="E116" s="45"/>
      <c r="F116" s="20"/>
      <c r="G116" s="45"/>
      <c r="H116" s="20"/>
      <c r="I116" s="45"/>
      <c r="J116" s="20"/>
      <c r="K116" s="45"/>
      <c r="L116" s="53"/>
    </row>
    <row r="117" spans="1:12" ht="16" x14ac:dyDescent="0.2">
      <c r="C117" s="45"/>
      <c r="D117" s="20"/>
      <c r="E117" s="45"/>
      <c r="F117" s="20"/>
      <c r="G117" s="45"/>
      <c r="H117" s="20"/>
      <c r="I117" s="45"/>
      <c r="J117" s="20"/>
      <c r="K117" s="45"/>
      <c r="L117" s="20"/>
    </row>
    <row r="118" spans="1:12" ht="16" thickBot="1" x14ac:dyDescent="0.25">
      <c r="C118" s="17"/>
      <c r="E118" s="17"/>
      <c r="F118"/>
    </row>
    <row r="119" spans="1:12" ht="25" thickBot="1" x14ac:dyDescent="0.25">
      <c r="A119" s="125" t="s">
        <v>60</v>
      </c>
      <c r="B119" s="126">
        <f>B96+B103+B115</f>
        <v>135.25999999999871</v>
      </c>
      <c r="C119" s="17"/>
      <c r="E119" s="17"/>
      <c r="F119"/>
    </row>
    <row r="120" spans="1:12" s="105" customFormat="1" ht="25" thickBot="1" x14ac:dyDescent="0.3">
      <c r="A120" s="106" t="s">
        <v>61</v>
      </c>
      <c r="B120" s="127">
        <f>B91+B96+B103+B115</f>
        <v>1802.3999999999987</v>
      </c>
      <c r="C120" s="104"/>
      <c r="D120" s="103"/>
      <c r="E120" s="104"/>
      <c r="F120" s="135"/>
      <c r="G120" s="104"/>
      <c r="H120" s="103"/>
      <c r="I120" s="104"/>
      <c r="J120" s="103"/>
      <c r="K120" s="104"/>
      <c r="L120" s="103"/>
    </row>
    <row r="121" spans="1:12" s="105" customFormat="1" ht="21" x14ac:dyDescent="0.25">
      <c r="A121"/>
      <c r="B121"/>
      <c r="C121" s="104"/>
      <c r="D121" s="103"/>
      <c r="E121" s="104"/>
      <c r="F121" s="103"/>
      <c r="G121" s="104"/>
      <c r="H121" s="103"/>
      <c r="I121" s="104"/>
      <c r="J121" s="103"/>
      <c r="K121" s="104"/>
      <c r="L121" s="103"/>
    </row>
    <row r="122" spans="1:12" x14ac:dyDescent="0.2">
      <c r="C122" s="17"/>
      <c r="E122" s="17"/>
      <c r="F122"/>
    </row>
    <row r="123" spans="1:12" x14ac:dyDescent="0.2">
      <c r="C123" s="17"/>
      <c r="E123" s="17"/>
      <c r="F123"/>
    </row>
    <row r="124" spans="1:12" x14ac:dyDescent="0.2">
      <c r="C124" s="17"/>
      <c r="E124" s="17"/>
      <c r="F124"/>
    </row>
    <row r="125" spans="1:12" x14ac:dyDescent="0.2">
      <c r="C125" s="17"/>
      <c r="E125" s="17"/>
      <c r="F125"/>
    </row>
    <row r="126" spans="1:12" x14ac:dyDescent="0.2">
      <c r="C126" s="17"/>
      <c r="E126" s="17"/>
      <c r="F126"/>
    </row>
    <row r="127" spans="1:12" x14ac:dyDescent="0.2">
      <c r="C127" s="17"/>
      <c r="E127" s="17"/>
      <c r="F127"/>
    </row>
    <row r="128" spans="1:12" x14ac:dyDescent="0.2">
      <c r="C128" s="17"/>
      <c r="E128" s="17"/>
      <c r="F128"/>
    </row>
    <row r="129" spans="3:6" x14ac:dyDescent="0.2">
      <c r="C129" s="17"/>
      <c r="E129" s="17"/>
      <c r="F129"/>
    </row>
    <row r="130" spans="3:6" x14ac:dyDescent="0.2">
      <c r="C130" s="17"/>
      <c r="E130" s="17"/>
      <c r="F130"/>
    </row>
    <row r="131" spans="3:6" x14ac:dyDescent="0.2">
      <c r="C131" s="17"/>
      <c r="E131" s="17"/>
      <c r="F131"/>
    </row>
    <row r="132" spans="3:6" x14ac:dyDescent="0.2">
      <c r="C132" s="17"/>
      <c r="E132" s="17"/>
      <c r="F132"/>
    </row>
    <row r="133" spans="3:6" x14ac:dyDescent="0.2">
      <c r="C133" s="17"/>
      <c r="E133" s="17"/>
      <c r="F133"/>
    </row>
    <row r="134" spans="3:6" x14ac:dyDescent="0.2">
      <c r="C134" s="17"/>
      <c r="E134" s="17"/>
      <c r="F134"/>
    </row>
    <row r="135" spans="3:6" x14ac:dyDescent="0.2">
      <c r="C135" s="17"/>
      <c r="E135" s="17"/>
      <c r="F135"/>
    </row>
    <row r="136" spans="3:6" x14ac:dyDescent="0.2">
      <c r="C136" s="17"/>
      <c r="E136" s="17"/>
      <c r="F136"/>
    </row>
    <row r="137" spans="3:6" x14ac:dyDescent="0.2">
      <c r="C137" s="17"/>
      <c r="E137" s="17"/>
      <c r="F137"/>
    </row>
    <row r="138" spans="3:6" x14ac:dyDescent="0.2">
      <c r="C138" s="17"/>
      <c r="E138" s="17"/>
      <c r="F138"/>
    </row>
    <row r="139" spans="3:6" x14ac:dyDescent="0.2">
      <c r="C139" s="17"/>
      <c r="E139" s="17"/>
      <c r="F139"/>
    </row>
    <row r="140" spans="3:6" x14ac:dyDescent="0.2">
      <c r="C140" s="17"/>
      <c r="E140" s="17"/>
      <c r="F140"/>
    </row>
    <row r="141" spans="3:6" x14ac:dyDescent="0.2">
      <c r="C141" s="17"/>
      <c r="E141" s="17"/>
      <c r="F141"/>
    </row>
    <row r="142" spans="3:6" x14ac:dyDescent="0.2">
      <c r="C142" s="17"/>
      <c r="E142" s="17"/>
      <c r="F142"/>
    </row>
    <row r="143" spans="3:6" x14ac:dyDescent="0.2">
      <c r="C143" s="17"/>
      <c r="E143" s="17"/>
      <c r="F143"/>
    </row>
    <row r="144" spans="3:6" x14ac:dyDescent="0.2">
      <c r="C144" s="17"/>
      <c r="E144" s="17"/>
      <c r="F144"/>
    </row>
    <row r="145" spans="3:6" x14ac:dyDescent="0.2">
      <c r="C145" s="17"/>
      <c r="E145" s="17"/>
      <c r="F145"/>
    </row>
    <row r="146" spans="3:6" x14ac:dyDescent="0.2">
      <c r="C146" s="17"/>
      <c r="E146" s="17"/>
      <c r="F146"/>
    </row>
    <row r="147" spans="3:6" x14ac:dyDescent="0.2">
      <c r="C147" s="17"/>
      <c r="E147" s="17"/>
      <c r="F147"/>
    </row>
    <row r="148" spans="3:6" x14ac:dyDescent="0.2">
      <c r="C148" s="17"/>
      <c r="E148" s="17"/>
      <c r="F148"/>
    </row>
    <row r="149" spans="3:6" x14ac:dyDescent="0.2">
      <c r="C149" s="17"/>
      <c r="E149" s="17"/>
      <c r="F149"/>
    </row>
    <row r="150" spans="3:6" x14ac:dyDescent="0.2">
      <c r="C150" s="17"/>
      <c r="E150" s="17"/>
      <c r="F150"/>
    </row>
    <row r="151" spans="3:6" x14ac:dyDescent="0.2">
      <c r="C151" s="17"/>
      <c r="E151" s="17"/>
      <c r="F151"/>
    </row>
    <row r="152" spans="3:6" x14ac:dyDescent="0.2">
      <c r="C152" s="17"/>
      <c r="E152" s="17"/>
      <c r="F152"/>
    </row>
    <row r="153" spans="3:6" x14ac:dyDescent="0.2">
      <c r="C153" s="17"/>
      <c r="E153" s="17"/>
      <c r="F153"/>
    </row>
    <row r="154" spans="3:6" x14ac:dyDescent="0.2">
      <c r="C154" s="17"/>
      <c r="E154" s="17"/>
      <c r="F154"/>
    </row>
    <row r="155" spans="3:6" x14ac:dyDescent="0.2">
      <c r="C155" s="17"/>
      <c r="E155" s="17"/>
      <c r="F155"/>
    </row>
    <row r="156" spans="3:6" x14ac:dyDescent="0.2">
      <c r="C156" s="17"/>
      <c r="E156" s="17"/>
      <c r="F156"/>
    </row>
    <row r="157" spans="3:6" x14ac:dyDescent="0.2">
      <c r="C157" s="17"/>
      <c r="E157" s="17"/>
      <c r="F157"/>
    </row>
    <row r="158" spans="3:6" x14ac:dyDescent="0.2">
      <c r="C158" s="17"/>
      <c r="E158" s="17"/>
      <c r="F158"/>
    </row>
    <row r="159" spans="3:6" x14ac:dyDescent="0.2">
      <c r="C159" s="17"/>
      <c r="E159" s="17"/>
      <c r="F159"/>
    </row>
    <row r="160" spans="3:6" x14ac:dyDescent="0.2">
      <c r="C160" s="17"/>
      <c r="E160" s="17"/>
      <c r="F160"/>
    </row>
    <row r="161" spans="3:6" x14ac:dyDescent="0.2">
      <c r="C161" s="17"/>
      <c r="E161" s="17"/>
      <c r="F161"/>
    </row>
    <row r="162" spans="3:6" x14ac:dyDescent="0.2">
      <c r="C162" s="17"/>
      <c r="E162" s="17"/>
      <c r="F162"/>
    </row>
    <row r="163" spans="3:6" x14ac:dyDescent="0.2">
      <c r="C163" s="17"/>
      <c r="E163" s="17"/>
      <c r="F163"/>
    </row>
    <row r="164" spans="3:6" x14ac:dyDescent="0.2">
      <c r="C164" s="17"/>
      <c r="E164" s="17"/>
      <c r="F164"/>
    </row>
    <row r="165" spans="3:6" x14ac:dyDescent="0.2">
      <c r="C165" s="17"/>
      <c r="E165" s="17"/>
      <c r="F165"/>
    </row>
    <row r="166" spans="3:6" x14ac:dyDescent="0.2">
      <c r="C166" s="17"/>
      <c r="E166" s="17"/>
      <c r="F166"/>
    </row>
    <row r="167" spans="3:6" x14ac:dyDescent="0.2">
      <c r="C167" s="17"/>
      <c r="E167" s="17"/>
      <c r="F167"/>
    </row>
    <row r="168" spans="3:6" x14ac:dyDescent="0.2">
      <c r="C168" s="17"/>
      <c r="E168" s="17"/>
      <c r="F168"/>
    </row>
    <row r="169" spans="3:6" x14ac:dyDescent="0.2">
      <c r="C169" s="17"/>
      <c r="E169" s="17"/>
      <c r="F169"/>
    </row>
    <row r="170" spans="3:6" x14ac:dyDescent="0.2">
      <c r="C170" s="17"/>
      <c r="E170" s="17"/>
      <c r="F170"/>
    </row>
    <row r="171" spans="3:6" x14ac:dyDescent="0.2">
      <c r="C171" s="17"/>
      <c r="E171" s="17"/>
      <c r="F171"/>
    </row>
    <row r="172" spans="3:6" x14ac:dyDescent="0.2">
      <c r="C172" s="17"/>
      <c r="E172" s="17"/>
      <c r="F172"/>
    </row>
    <row r="173" spans="3:6" x14ac:dyDescent="0.2">
      <c r="C173" s="17"/>
      <c r="E173" s="17"/>
      <c r="F173"/>
    </row>
    <row r="174" spans="3:6" x14ac:dyDescent="0.2">
      <c r="C174" s="17"/>
      <c r="E174" s="17"/>
      <c r="F174"/>
    </row>
    <row r="175" spans="3:6" x14ac:dyDescent="0.2">
      <c r="C175" s="17"/>
      <c r="E175" s="17"/>
      <c r="F175"/>
    </row>
    <row r="176" spans="3:6" x14ac:dyDescent="0.2">
      <c r="C176" s="17"/>
      <c r="E176" s="17"/>
      <c r="F176"/>
    </row>
    <row r="177" spans="3:6" x14ac:dyDescent="0.2">
      <c r="C177" s="17"/>
      <c r="E177" s="17"/>
      <c r="F177"/>
    </row>
    <row r="178" spans="3:6" x14ac:dyDescent="0.2">
      <c r="C178" s="17"/>
      <c r="E178" s="17"/>
      <c r="F178"/>
    </row>
    <row r="179" spans="3:6" x14ac:dyDescent="0.2">
      <c r="C179" s="17"/>
      <c r="E179" s="17"/>
      <c r="F179"/>
    </row>
    <row r="180" spans="3:6" x14ac:dyDescent="0.2">
      <c r="C180" s="17"/>
      <c r="E180" s="17"/>
      <c r="F180"/>
    </row>
    <row r="181" spans="3:6" x14ac:dyDescent="0.2">
      <c r="C181" s="17"/>
      <c r="E181" s="17"/>
      <c r="F181"/>
    </row>
    <row r="182" spans="3:6" x14ac:dyDescent="0.2">
      <c r="C182" s="17"/>
      <c r="E182" s="17"/>
      <c r="F182"/>
    </row>
    <row r="183" spans="3:6" x14ac:dyDescent="0.2">
      <c r="C183" s="17"/>
      <c r="E183" s="17"/>
      <c r="F183"/>
    </row>
    <row r="184" spans="3:6" x14ac:dyDescent="0.2">
      <c r="C184" s="17"/>
      <c r="E184" s="17"/>
      <c r="F184"/>
    </row>
    <row r="185" spans="3:6" x14ac:dyDescent="0.2">
      <c r="C185" s="17"/>
      <c r="E185" s="17"/>
      <c r="F185"/>
    </row>
    <row r="186" spans="3:6" x14ac:dyDescent="0.2">
      <c r="C186" s="17"/>
      <c r="E186" s="17"/>
      <c r="F186"/>
    </row>
    <row r="187" spans="3:6" x14ac:dyDescent="0.2">
      <c r="C187" s="17"/>
      <c r="E187" s="17"/>
      <c r="F187"/>
    </row>
    <row r="188" spans="3:6" x14ac:dyDescent="0.2">
      <c r="C188" s="17"/>
      <c r="E188" s="17"/>
      <c r="F188"/>
    </row>
    <row r="189" spans="3:6" x14ac:dyDescent="0.2">
      <c r="C189" s="17"/>
      <c r="E189" s="17"/>
      <c r="F189"/>
    </row>
    <row r="190" spans="3:6" x14ac:dyDescent="0.2">
      <c r="C190" s="17"/>
      <c r="E190" s="17"/>
      <c r="F190"/>
    </row>
    <row r="191" spans="3:6" x14ac:dyDescent="0.2">
      <c r="C191" s="17"/>
      <c r="E191" s="17"/>
      <c r="F191"/>
    </row>
    <row r="192" spans="3:6" x14ac:dyDescent="0.2">
      <c r="C192" s="17"/>
      <c r="E192" s="17"/>
      <c r="F192"/>
    </row>
    <row r="193" spans="3:6" x14ac:dyDescent="0.2">
      <c r="C193" s="17"/>
      <c r="E193" s="17"/>
      <c r="F193"/>
    </row>
    <row r="194" spans="3:6" x14ac:dyDescent="0.2">
      <c r="C194" s="17"/>
      <c r="E194" s="17"/>
      <c r="F194"/>
    </row>
    <row r="195" spans="3:6" x14ac:dyDescent="0.2">
      <c r="C195" s="17"/>
      <c r="E195" s="17"/>
      <c r="F195"/>
    </row>
    <row r="196" spans="3:6" x14ac:dyDescent="0.2">
      <c r="C196" s="17"/>
      <c r="E196" s="17"/>
      <c r="F196"/>
    </row>
    <row r="197" spans="3:6" x14ac:dyDescent="0.2">
      <c r="C197" s="17"/>
      <c r="E197" s="17"/>
      <c r="F197"/>
    </row>
    <row r="198" spans="3:6" x14ac:dyDescent="0.2">
      <c r="C198" s="17"/>
      <c r="E198" s="17"/>
      <c r="F198"/>
    </row>
    <row r="199" spans="3:6" x14ac:dyDescent="0.2">
      <c r="C199" s="17"/>
      <c r="E199" s="17"/>
      <c r="F199"/>
    </row>
    <row r="200" spans="3:6" x14ac:dyDescent="0.2">
      <c r="C200" s="17"/>
      <c r="E200" s="17"/>
      <c r="F200"/>
    </row>
    <row r="201" spans="3:6" x14ac:dyDescent="0.2">
      <c r="C201" s="17"/>
      <c r="E201" s="17"/>
      <c r="F201"/>
    </row>
    <row r="202" spans="3:6" x14ac:dyDescent="0.2">
      <c r="C202" s="17"/>
      <c r="E202" s="17"/>
      <c r="F202"/>
    </row>
    <row r="203" spans="3:6" x14ac:dyDescent="0.2">
      <c r="C203" s="17"/>
      <c r="E203" s="17"/>
      <c r="F203"/>
    </row>
    <row r="204" spans="3:6" x14ac:dyDescent="0.2">
      <c r="C204" s="17"/>
      <c r="E204" s="17"/>
      <c r="F204"/>
    </row>
    <row r="205" spans="3:6" x14ac:dyDescent="0.2">
      <c r="C205" s="17"/>
      <c r="E205" s="17"/>
      <c r="F205"/>
    </row>
    <row r="206" spans="3:6" x14ac:dyDescent="0.2">
      <c r="C206" s="17"/>
      <c r="E206" s="17"/>
      <c r="F206"/>
    </row>
    <row r="207" spans="3:6" x14ac:dyDescent="0.2">
      <c r="C207" s="17"/>
      <c r="E207" s="17"/>
      <c r="F207"/>
    </row>
    <row r="208" spans="3:6" x14ac:dyDescent="0.2">
      <c r="C208" s="17"/>
      <c r="E208" s="17"/>
      <c r="F208"/>
    </row>
    <row r="209" spans="3:6" x14ac:dyDescent="0.2">
      <c r="C209" s="17"/>
      <c r="E209" s="17"/>
      <c r="F209"/>
    </row>
    <row r="210" spans="3:6" x14ac:dyDescent="0.2">
      <c r="C210" s="17"/>
      <c r="E210" s="17"/>
      <c r="F210"/>
    </row>
    <row r="211" spans="3:6" x14ac:dyDescent="0.2">
      <c r="C211" s="17"/>
      <c r="E211" s="17"/>
      <c r="F211"/>
    </row>
    <row r="212" spans="3:6" x14ac:dyDescent="0.2">
      <c r="C212" s="17"/>
      <c r="E212" s="17"/>
      <c r="F212"/>
    </row>
    <row r="213" spans="3:6" x14ac:dyDescent="0.2">
      <c r="C213" s="17"/>
      <c r="E213" s="17"/>
      <c r="F213"/>
    </row>
    <row r="214" spans="3:6" x14ac:dyDescent="0.2">
      <c r="C214" s="17"/>
      <c r="E214" s="17"/>
      <c r="F214"/>
    </row>
    <row r="215" spans="3:6" x14ac:dyDescent="0.2">
      <c r="C215" s="17"/>
      <c r="E215" s="17"/>
      <c r="F215"/>
    </row>
    <row r="216" spans="3:6" x14ac:dyDescent="0.2">
      <c r="C216" s="17"/>
      <c r="E216" s="17"/>
      <c r="F216"/>
    </row>
    <row r="217" spans="3:6" x14ac:dyDescent="0.2">
      <c r="C217" s="17"/>
      <c r="E217" s="17"/>
      <c r="F217"/>
    </row>
    <row r="218" spans="3:6" x14ac:dyDescent="0.2">
      <c r="C218" s="17"/>
      <c r="E218" s="17"/>
      <c r="F218"/>
    </row>
    <row r="219" spans="3:6" x14ac:dyDescent="0.2">
      <c r="C219" s="17"/>
      <c r="E219" s="17"/>
      <c r="F219"/>
    </row>
    <row r="220" spans="3:6" x14ac:dyDescent="0.2">
      <c r="C220" s="17"/>
      <c r="E220" s="17"/>
      <c r="F220"/>
    </row>
    <row r="221" spans="3:6" x14ac:dyDescent="0.2">
      <c r="C221" s="17"/>
      <c r="E221" s="17"/>
      <c r="F221"/>
    </row>
    <row r="222" spans="3:6" x14ac:dyDescent="0.2">
      <c r="C222" s="17"/>
      <c r="E222" s="17"/>
      <c r="F222"/>
    </row>
    <row r="223" spans="3:6" x14ac:dyDescent="0.2">
      <c r="C223" s="17"/>
      <c r="E223" s="17"/>
      <c r="F223"/>
    </row>
    <row r="224" spans="3:6" x14ac:dyDescent="0.2">
      <c r="C224" s="17"/>
      <c r="E224" s="17"/>
      <c r="F224"/>
    </row>
    <row r="225" spans="3:6" x14ac:dyDescent="0.2">
      <c r="C225" s="17"/>
      <c r="E225" s="17"/>
      <c r="F225"/>
    </row>
    <row r="226" spans="3:6" x14ac:dyDescent="0.2">
      <c r="C226" s="17"/>
      <c r="E226" s="17"/>
      <c r="F226"/>
    </row>
    <row r="227" spans="3:6" x14ac:dyDescent="0.2">
      <c r="C227" s="17"/>
      <c r="E227" s="17"/>
      <c r="F227"/>
    </row>
    <row r="228" spans="3:6" x14ac:dyDescent="0.2">
      <c r="C228" s="17"/>
      <c r="E228" s="17"/>
      <c r="F228"/>
    </row>
    <row r="229" spans="3:6" x14ac:dyDescent="0.2">
      <c r="C229" s="17"/>
      <c r="E229" s="17"/>
      <c r="F229"/>
    </row>
    <row r="230" spans="3:6" x14ac:dyDescent="0.2">
      <c r="C230" s="17"/>
      <c r="E230" s="17"/>
      <c r="F230"/>
    </row>
    <row r="231" spans="3:6" x14ac:dyDescent="0.2">
      <c r="C231" s="17"/>
      <c r="E231" s="17"/>
      <c r="F231"/>
    </row>
    <row r="232" spans="3:6" x14ac:dyDescent="0.2">
      <c r="C232" s="17"/>
      <c r="E232" s="17"/>
      <c r="F232"/>
    </row>
    <row r="233" spans="3:6" x14ac:dyDescent="0.2">
      <c r="C233" s="17"/>
      <c r="E233" s="17"/>
      <c r="F233"/>
    </row>
    <row r="234" spans="3:6" x14ac:dyDescent="0.2">
      <c r="C234" s="17"/>
      <c r="E234" s="17"/>
      <c r="F234"/>
    </row>
    <row r="235" spans="3:6" x14ac:dyDescent="0.2">
      <c r="C235" s="17"/>
      <c r="E235" s="17"/>
      <c r="F235"/>
    </row>
    <row r="236" spans="3:6" x14ac:dyDescent="0.2">
      <c r="C236" s="17"/>
      <c r="E236" s="17"/>
      <c r="F236"/>
    </row>
    <row r="237" spans="3:6" x14ac:dyDescent="0.2">
      <c r="C237" s="17"/>
      <c r="E237" s="17"/>
      <c r="F237"/>
    </row>
  </sheetData>
  <mergeCells count="39">
    <mergeCell ref="C55:L55"/>
    <mergeCell ref="C66:L66"/>
    <mergeCell ref="C102:L102"/>
    <mergeCell ref="C114:L114"/>
    <mergeCell ref="C68:L68"/>
    <mergeCell ref="C74:L74"/>
    <mergeCell ref="C80:L80"/>
    <mergeCell ref="C81:L81"/>
    <mergeCell ref="C93:L93"/>
    <mergeCell ref="C95:L95"/>
    <mergeCell ref="C73:L73"/>
    <mergeCell ref="C94:L94"/>
    <mergeCell ref="C101:L101"/>
    <mergeCell ref="C100:L100"/>
    <mergeCell ref="C107:L107"/>
    <mergeCell ref="C79:L79"/>
    <mergeCell ref="C53:L53"/>
    <mergeCell ref="C54:L54"/>
    <mergeCell ref="C47:L47"/>
    <mergeCell ref="C40:L40"/>
    <mergeCell ref="C41:L41"/>
    <mergeCell ref="C42:L42"/>
    <mergeCell ref="C48:L48"/>
    <mergeCell ref="C8:L8"/>
    <mergeCell ref="C108:L108"/>
    <mergeCell ref="A1:L1"/>
    <mergeCell ref="A2:A4"/>
    <mergeCell ref="C2:D2"/>
    <mergeCell ref="E2:F2"/>
    <mergeCell ref="G2:H2"/>
    <mergeCell ref="I2:J2"/>
    <mergeCell ref="K2:L2"/>
    <mergeCell ref="C67:L67"/>
    <mergeCell ref="C9:L9"/>
    <mergeCell ref="C10:L10"/>
    <mergeCell ref="C16:L16"/>
    <mergeCell ref="C23:L23"/>
    <mergeCell ref="C24:L24"/>
    <mergeCell ref="C27:L27"/>
  </mergeCells>
  <conditionalFormatting sqref="A10">
    <cfRule type="cellIs" dxfId="397" priority="124" operator="greaterThan">
      <formula>#REF!</formula>
    </cfRule>
    <cfRule type="cellIs" dxfId="396" priority="123" operator="notEqual">
      <formula>#REF!</formula>
    </cfRule>
  </conditionalFormatting>
  <conditionalFormatting sqref="A16">
    <cfRule type="cellIs" dxfId="395" priority="51" operator="notEqual">
      <formula>#REF!</formula>
    </cfRule>
    <cfRule type="cellIs" dxfId="394" priority="52" operator="greaterThan">
      <formula>#REF!</formula>
    </cfRule>
  </conditionalFormatting>
  <conditionalFormatting sqref="A27">
    <cfRule type="cellIs" dxfId="393" priority="49" operator="notEqual">
      <formula>#REF!</formula>
    </cfRule>
    <cfRule type="cellIs" dxfId="392" priority="50" operator="greaterThan">
      <formula>#REF!</formula>
    </cfRule>
  </conditionalFormatting>
  <conditionalFormatting sqref="A42">
    <cfRule type="cellIs" dxfId="391" priority="48" operator="greaterThan">
      <formula>#REF!</formula>
    </cfRule>
    <cfRule type="cellIs" dxfId="390" priority="47" operator="notEqual">
      <formula>#REF!</formula>
    </cfRule>
  </conditionalFormatting>
  <conditionalFormatting sqref="A48">
    <cfRule type="cellIs" dxfId="389" priority="45" operator="notEqual">
      <formula>#REF!</formula>
    </cfRule>
    <cfRule type="cellIs" dxfId="388" priority="46" operator="greaterThan">
      <formula>#REF!</formula>
    </cfRule>
  </conditionalFormatting>
  <conditionalFormatting sqref="A55">
    <cfRule type="cellIs" dxfId="387" priority="44" operator="greaterThan">
      <formula>#REF!</formula>
    </cfRule>
    <cfRule type="cellIs" dxfId="386" priority="43" operator="notEqual">
      <formula>#REF!</formula>
    </cfRule>
  </conditionalFormatting>
  <conditionalFormatting sqref="A68">
    <cfRule type="cellIs" dxfId="385" priority="42" operator="greaterThan">
      <formula>#REF!</formula>
    </cfRule>
    <cfRule type="cellIs" dxfId="384" priority="41" operator="notEqual">
      <formula>#REF!</formula>
    </cfRule>
  </conditionalFormatting>
  <conditionalFormatting sqref="A74">
    <cfRule type="cellIs" dxfId="383" priority="40" operator="greaterThan">
      <formula>#REF!</formula>
    </cfRule>
    <cfRule type="cellIs" dxfId="382" priority="39" operator="notEqual">
      <formula>#REF!</formula>
    </cfRule>
  </conditionalFormatting>
  <conditionalFormatting sqref="A81">
    <cfRule type="cellIs" dxfId="381" priority="37" operator="notEqual">
      <formula>#REF!</formula>
    </cfRule>
    <cfRule type="cellIs" dxfId="380" priority="38" operator="greaterThan">
      <formula>#REF!</formula>
    </cfRule>
  </conditionalFormatting>
  <conditionalFormatting sqref="A95">
    <cfRule type="cellIs" dxfId="379" priority="35" operator="notEqual">
      <formula>#REF!</formula>
    </cfRule>
    <cfRule type="cellIs" dxfId="378" priority="36" operator="greaterThan">
      <formula>#REF!</formula>
    </cfRule>
  </conditionalFormatting>
  <conditionalFormatting sqref="A102">
    <cfRule type="cellIs" dxfId="377" priority="34" operator="greaterThan">
      <formula>#REF!</formula>
    </cfRule>
    <cfRule type="cellIs" dxfId="376" priority="33" operator="notEqual">
      <formula>#REF!</formula>
    </cfRule>
  </conditionalFormatting>
  <conditionalFormatting sqref="A112:A114">
    <cfRule type="cellIs" dxfId="375" priority="1" operator="notEqual">
      <formula>#REF!</formula>
    </cfRule>
    <cfRule type="cellIs" dxfId="374" priority="2" operator="greaterThan">
      <formula>#REF!</formula>
    </cfRule>
  </conditionalFormatting>
  <conditionalFormatting sqref="E75:E78">
    <cfRule type="cellIs" dxfId="373" priority="162" operator="greaterThan">
      <formula>#REF!</formula>
    </cfRule>
  </conditionalFormatting>
  <conditionalFormatting sqref="E82">
    <cfRule type="cellIs" dxfId="372" priority="22" operator="greaterThan">
      <formula>#REF!</formula>
    </cfRule>
  </conditionalFormatting>
  <conditionalFormatting sqref="E96:E99">
    <cfRule type="cellIs" dxfId="371" priority="17" operator="greaterThan">
      <formula>#REF!</formula>
    </cfRule>
  </conditionalFormatting>
  <conditionalFormatting sqref="E103:E106">
    <cfRule type="cellIs" dxfId="370" priority="12" operator="greaterThan">
      <formula>#REF!</formula>
    </cfRule>
  </conditionalFormatting>
  <conditionalFormatting sqref="E115">
    <cfRule type="cellIs" dxfId="369" priority="7" operator="greaterThan">
      <formula>#REF!</formula>
    </cfRule>
  </conditionalFormatting>
  <conditionalFormatting sqref="E11:K13">
    <cfRule type="cellIs" dxfId="368" priority="116" operator="greaterThan">
      <formula>#REF!</formula>
    </cfRule>
  </conditionalFormatting>
  <conditionalFormatting sqref="E17:K22">
    <cfRule type="cellIs" dxfId="367" priority="56" operator="greaterThan">
      <formula>#REF!</formula>
    </cfRule>
  </conditionalFormatting>
  <conditionalFormatting sqref="E43:K46">
    <cfRule type="cellIs" dxfId="366" priority="207" operator="greaterThan">
      <formula>#REF!</formula>
    </cfRule>
  </conditionalFormatting>
  <conditionalFormatting sqref="E49:K52">
    <cfRule type="cellIs" dxfId="365" priority="55" operator="greaterThan">
      <formula>#REF!</formula>
    </cfRule>
  </conditionalFormatting>
  <conditionalFormatting sqref="E69:K72">
    <cfRule type="cellIs" dxfId="364" priority="53" operator="greaterThan">
      <formula>#REF!</formula>
    </cfRule>
  </conditionalFormatting>
  <conditionalFormatting sqref="E28:L31">
    <cfRule type="cellIs" dxfId="363" priority="70" operator="greaterThan">
      <formula>#REF!</formula>
    </cfRule>
  </conditionalFormatting>
  <conditionalFormatting sqref="E56:L56">
    <cfRule type="cellIs" dxfId="362" priority="54" operator="greaterThan">
      <formula>#REF!</formula>
    </cfRule>
  </conditionalFormatting>
  <conditionalFormatting sqref="F76:F78 H76:H78 J76:J78">
    <cfRule type="cellIs" dxfId="361" priority="163" operator="greaterThan">
      <formula>#REF!</formula>
    </cfRule>
  </conditionalFormatting>
  <conditionalFormatting sqref="F97:F99 J97:J99">
    <cfRule type="cellIs" dxfId="360" priority="154" operator="greaterThan">
      <formula>#REF!</formula>
    </cfRule>
  </conditionalFormatting>
  <conditionalFormatting sqref="F104:F106 H104:H106 J104:J106">
    <cfRule type="cellIs" dxfId="359" priority="135" operator="greaterThan">
      <formula>#REF!</formula>
    </cfRule>
  </conditionalFormatting>
  <conditionalFormatting sqref="G75:G78">
    <cfRule type="cellIs" dxfId="358" priority="161" operator="greaterThan">
      <formula>#REF!</formula>
    </cfRule>
  </conditionalFormatting>
  <conditionalFormatting sqref="G82">
    <cfRule type="cellIs" dxfId="357" priority="21" operator="greaterThan">
      <formula>#REF!</formula>
    </cfRule>
  </conditionalFormatting>
  <conditionalFormatting sqref="G96:G99">
    <cfRule type="cellIs" dxfId="356" priority="16" operator="greaterThan">
      <formula>#REF!</formula>
    </cfRule>
  </conditionalFormatting>
  <conditionalFormatting sqref="G103:G106">
    <cfRule type="cellIs" dxfId="355" priority="11" operator="greaterThan">
      <formula>#REF!</formula>
    </cfRule>
  </conditionalFormatting>
  <conditionalFormatting sqref="G115">
    <cfRule type="cellIs" dxfId="354" priority="6" operator="greaterThan">
      <formula>#REF!</formula>
    </cfRule>
  </conditionalFormatting>
  <conditionalFormatting sqref="H97:H99">
    <cfRule type="cellIs" dxfId="353" priority="148" operator="greaterThan">
      <formula>#REF!</formula>
    </cfRule>
  </conditionalFormatting>
  <conditionalFormatting sqref="I75:I78">
    <cfRule type="cellIs" dxfId="352" priority="160" operator="greaterThan">
      <formula>#REF!</formula>
    </cfRule>
  </conditionalFormatting>
  <conditionalFormatting sqref="I82">
    <cfRule type="cellIs" dxfId="351" priority="20" operator="greaterThan">
      <formula>#REF!</formula>
    </cfRule>
  </conditionalFormatting>
  <conditionalFormatting sqref="I96:I99">
    <cfRule type="cellIs" dxfId="350" priority="15" operator="greaterThan">
      <formula>#REF!</formula>
    </cfRule>
  </conditionalFormatting>
  <conditionalFormatting sqref="I103:I106">
    <cfRule type="cellIs" dxfId="349" priority="10" operator="greaterThan">
      <formula>#REF!</formula>
    </cfRule>
  </conditionalFormatting>
  <conditionalFormatting sqref="I115">
    <cfRule type="cellIs" dxfId="348" priority="5" operator="greaterThan">
      <formula>#REF!</formula>
    </cfRule>
  </conditionalFormatting>
  <conditionalFormatting sqref="K11:K13">
    <cfRule type="cellIs" dxfId="347" priority="119" operator="notEqual">
      <formula>#REF!</formula>
    </cfRule>
  </conditionalFormatting>
  <conditionalFormatting sqref="K17:K22">
    <cfRule type="cellIs" dxfId="346" priority="57" operator="notEqual">
      <formula>#REF!</formula>
    </cfRule>
  </conditionalFormatting>
  <conditionalFormatting sqref="K43:K46">
    <cfRule type="cellIs" dxfId="345" priority="218" operator="notEqual">
      <formula>#REF!</formula>
    </cfRule>
  </conditionalFormatting>
  <conditionalFormatting sqref="K49:K52">
    <cfRule type="cellIs" dxfId="344" priority="187" operator="notEqual">
      <formula>#REF!</formula>
    </cfRule>
  </conditionalFormatting>
  <conditionalFormatting sqref="K69:K72">
    <cfRule type="cellIs" dxfId="343" priority="176" operator="notEqual">
      <formula>#REF!</formula>
    </cfRule>
  </conditionalFormatting>
  <conditionalFormatting sqref="K75:K78">
    <cfRule type="cellIs" dxfId="342" priority="159" operator="greaterThan">
      <formula>#REF!</formula>
    </cfRule>
    <cfRule type="cellIs" dxfId="341" priority="158" operator="notEqual">
      <formula>#REF!</formula>
    </cfRule>
  </conditionalFormatting>
  <conditionalFormatting sqref="K82">
    <cfRule type="cellIs" dxfId="340" priority="19" operator="greaterThan">
      <formula>#REF!</formula>
    </cfRule>
    <cfRule type="cellIs" dxfId="339" priority="18" operator="notEqual">
      <formula>#REF!</formula>
    </cfRule>
  </conditionalFormatting>
  <conditionalFormatting sqref="K96:K99">
    <cfRule type="cellIs" dxfId="338" priority="14" operator="greaterThan">
      <formula>#REF!</formula>
    </cfRule>
    <cfRule type="cellIs" dxfId="337" priority="13" operator="notEqual">
      <formula>#REF!</formula>
    </cfRule>
  </conditionalFormatting>
  <conditionalFormatting sqref="K103:K106">
    <cfRule type="cellIs" dxfId="336" priority="8" operator="notEqual">
      <formula>#REF!</formula>
    </cfRule>
    <cfRule type="cellIs" dxfId="335" priority="9" operator="greaterThan">
      <formula>#REF!</formula>
    </cfRule>
  </conditionalFormatting>
  <conditionalFormatting sqref="K115">
    <cfRule type="cellIs" dxfId="334" priority="4" operator="greaterThan">
      <formula>#REF!</formula>
    </cfRule>
    <cfRule type="cellIs" dxfId="333" priority="3" operator="notEqual">
      <formula>#REF!</formula>
    </cfRule>
  </conditionalFormatting>
  <conditionalFormatting sqref="K28:L31">
    <cfRule type="cellIs" dxfId="332" priority="71" operator="notEqual">
      <formula>#REF!</formula>
    </cfRule>
  </conditionalFormatting>
  <conditionalFormatting sqref="K56:L56">
    <cfRule type="cellIs" dxfId="331" priority="203" operator="notEqual">
      <formula>#REF!</formula>
    </cfRule>
  </conditionalFormatting>
  <conditionalFormatting sqref="L11:L12">
    <cfRule type="cellIs" dxfId="330" priority="117" operator="notEqual">
      <formula>#REF!</formula>
    </cfRule>
    <cfRule type="cellIs" dxfId="329" priority="118" operator="greaterThan">
      <formula>#REF!</formula>
    </cfRule>
  </conditionalFormatting>
  <conditionalFormatting sqref="L21:L22">
    <cfRule type="cellIs" dxfId="328" priority="62" operator="greaterThan">
      <formula>#REF!</formula>
    </cfRule>
    <cfRule type="cellIs" dxfId="327" priority="61" operator="notEqual">
      <formula>#REF!</formula>
    </cfRule>
  </conditionalFormatting>
  <conditionalFormatting sqref="L49">
    <cfRule type="cellIs" dxfId="326" priority="201" operator="notEqual">
      <formula>#REF!</formula>
    </cfRule>
    <cfRule type="cellIs" dxfId="325" priority="202" operator="greaterThan">
      <formula>#REF!</formula>
    </cfRule>
  </conditionalFormatting>
  <conditionalFormatting sqref="L69">
    <cfRule type="cellIs" dxfId="324" priority="180" operator="notEqual">
      <formula>#REF!</formula>
    </cfRule>
    <cfRule type="cellIs" dxfId="323" priority="181" operator="greaterThan">
      <formula>#REF!</formula>
    </cfRule>
  </conditionalFormatting>
  <conditionalFormatting sqref="L17:M20">
    <cfRule type="cellIs" dxfId="322" priority="105" operator="notEqual">
      <formula>#REF!</formula>
    </cfRule>
    <cfRule type="cellIs" dxfId="321" priority="106" operator="greaterThan">
      <formula>#REF!</formula>
    </cfRule>
  </conditionalFormatting>
  <conditionalFormatting sqref="L44:M46">
    <cfRule type="cellIs" dxfId="320" priority="208" operator="notEqual">
      <formula>#REF!</formula>
    </cfRule>
    <cfRule type="cellIs" dxfId="319" priority="209" operator="greaterThan">
      <formula>#REF!</formula>
    </cfRule>
  </conditionalFormatting>
  <conditionalFormatting sqref="L50:M52 M53">
    <cfRule type="cellIs" dxfId="318" priority="194" operator="greaterThan">
      <formula>#REF!</formula>
    </cfRule>
    <cfRule type="cellIs" dxfId="317" priority="193" operator="notEqual">
      <formula>#REF!</formula>
    </cfRule>
  </conditionalFormatting>
  <conditionalFormatting sqref="L70:M72">
    <cfRule type="cellIs" dxfId="316" priority="174" operator="notEqual">
      <formula>#REF!</formula>
    </cfRule>
    <cfRule type="cellIs" dxfId="315" priority="175" operator="greaterThan">
      <formula>#REF!</formula>
    </cfRule>
  </conditionalFormatting>
  <conditionalFormatting sqref="L76:M78">
    <cfRule type="cellIs" dxfId="314" priority="165" operator="greaterThan">
      <formula>#REF!</formula>
    </cfRule>
    <cfRule type="cellIs" dxfId="313" priority="164" operator="notEqual">
      <formula>#REF!</formula>
    </cfRule>
  </conditionalFormatting>
  <conditionalFormatting sqref="L97:M99">
    <cfRule type="cellIs" dxfId="312" priority="149" operator="notEqual">
      <formula>#REF!</formula>
    </cfRule>
    <cfRule type="cellIs" dxfId="311" priority="150" operator="greaterThan">
      <formula>#REF!</formula>
    </cfRule>
  </conditionalFormatting>
  <conditionalFormatting sqref="L104:M106">
    <cfRule type="cellIs" dxfId="310" priority="136" operator="notEqual">
      <formula>#REF!</formula>
    </cfRule>
    <cfRule type="cellIs" dxfId="309" priority="137" operator="greaterThan">
      <formula>#REF!</formula>
    </cfRule>
  </conditionalFormatting>
  <conditionalFormatting sqref="M12 L13:M13 M14 L43">
    <cfRule type="cellIs" dxfId="308" priority="225" operator="greaterThan">
      <formula>#REF!</formula>
    </cfRule>
    <cfRule type="cellIs" dxfId="307" priority="224" operator="notEqual">
      <formula>#REF!</formula>
    </cfRule>
  </conditionalFormatting>
  <conditionalFormatting sqref="M79">
    <cfRule type="cellIs" dxfId="306" priority="30" operator="greaterThan">
      <formula>#REF!</formula>
    </cfRule>
    <cfRule type="cellIs" dxfId="305" priority="29" operator="not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BB11-ECAD-465A-9B6B-5C346E4A57FE}">
  <dimension ref="A1:Q254"/>
  <sheetViews>
    <sheetView topLeftCell="A106" zoomScale="80" zoomScaleNormal="80" workbookViewId="0">
      <selection activeCell="E137" sqref="E137"/>
    </sheetView>
  </sheetViews>
  <sheetFormatPr baseColWidth="10" defaultRowHeight="15" x14ac:dyDescent="0.2"/>
  <cols>
    <col min="1" max="1" width="59.83203125" bestFit="1" customWidth="1"/>
    <col min="2" max="2" width="32.1640625" customWidth="1"/>
    <col min="3" max="3" width="25.5" style="13" customWidth="1"/>
    <col min="4" max="4" width="19.6640625" customWidth="1"/>
    <col min="5" max="5" width="19.6640625" style="15" customWidth="1"/>
    <col min="6" max="6" width="19.6640625" style="3" customWidth="1"/>
    <col min="7" max="7" width="19.6640625" style="17" customWidth="1"/>
    <col min="8" max="8" width="19.6640625" customWidth="1"/>
    <col min="9" max="9" width="19.6640625" style="17" customWidth="1"/>
    <col min="10" max="10" width="19.6640625" customWidth="1"/>
    <col min="11" max="11" width="19.6640625" style="17" customWidth="1"/>
    <col min="12" max="12" width="19.6640625" customWidth="1"/>
    <col min="13" max="13" width="43.1640625" bestFit="1" customWidth="1"/>
    <col min="14" max="14" width="13.33203125" customWidth="1"/>
    <col min="15" max="15" width="15.6640625" customWidth="1"/>
    <col min="17" max="17" width="44.83203125" customWidth="1"/>
  </cols>
  <sheetData>
    <row r="1" spans="1:14" ht="34.5" customHeight="1" thickBot="1" x14ac:dyDescent="0.25">
      <c r="A1" s="150" t="s">
        <v>82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2"/>
      <c r="M1" s="12"/>
    </row>
    <row r="2" spans="1:14" ht="45" customHeight="1" x14ac:dyDescent="0.2">
      <c r="A2" s="153" t="s">
        <v>15</v>
      </c>
      <c r="B2" s="86" t="s">
        <v>18</v>
      </c>
      <c r="C2" s="155" t="s">
        <v>2</v>
      </c>
      <c r="D2" s="156"/>
      <c r="E2" s="160" t="s">
        <v>1</v>
      </c>
      <c r="F2" s="160"/>
      <c r="G2" s="159" t="s">
        <v>0</v>
      </c>
      <c r="H2" s="159"/>
      <c r="I2" s="160" t="s">
        <v>12</v>
      </c>
      <c r="J2" s="160"/>
      <c r="K2" s="159" t="s">
        <v>3</v>
      </c>
      <c r="L2" s="159"/>
      <c r="N2" s="2"/>
    </row>
    <row r="3" spans="1:14" ht="25" customHeight="1" x14ac:dyDescent="0.2">
      <c r="A3" s="153"/>
      <c r="B3" s="83" t="s">
        <v>17</v>
      </c>
      <c r="C3" s="84"/>
      <c r="D3" s="85">
        <f>'[1]Travaux toiture Partie 1 &amp; 2'!C33</f>
        <v>0.186</v>
      </c>
      <c r="E3" s="123"/>
      <c r="F3" s="85">
        <f>'[1]Travaux toiture Partie 1 &amp; 2'!C34</f>
        <v>0.17799999999999999</v>
      </c>
      <c r="G3" s="123"/>
      <c r="H3" s="85">
        <f>'[1]Travaux toiture Partie 1 &amp; 2'!C35</f>
        <v>0.17199999999999999</v>
      </c>
      <c r="I3" s="123"/>
      <c r="J3" s="85">
        <f>'[1]Travaux toiture Partie 1 &amp; 2'!C36</f>
        <v>0.19600000000000001</v>
      </c>
      <c r="K3" s="123"/>
      <c r="L3" s="85">
        <f>'[1]Travaux toiture Partie 1 &amp; 2'!C37</f>
        <v>0.26800000000000002</v>
      </c>
      <c r="M3" s="11"/>
      <c r="N3" s="2"/>
    </row>
    <row r="4" spans="1:14" s="5" customFormat="1" ht="17" x14ac:dyDescent="0.2">
      <c r="A4" s="154"/>
      <c r="B4" s="78" t="s">
        <v>19</v>
      </c>
      <c r="C4" s="21" t="s">
        <v>13</v>
      </c>
      <c r="D4" s="22" t="s">
        <v>20</v>
      </c>
      <c r="E4" s="6" t="s">
        <v>13</v>
      </c>
      <c r="F4" s="7" t="s">
        <v>20</v>
      </c>
      <c r="G4" s="21" t="s">
        <v>13</v>
      </c>
      <c r="H4" s="22" t="s">
        <v>20</v>
      </c>
      <c r="I4" s="6" t="s">
        <v>13</v>
      </c>
      <c r="J4" s="7" t="s">
        <v>20</v>
      </c>
      <c r="K4" s="21" t="s">
        <v>13</v>
      </c>
      <c r="L4" s="22" t="s">
        <v>20</v>
      </c>
      <c r="N4" s="4"/>
    </row>
    <row r="5" spans="1:14" s="5" customFormat="1" ht="17" thickBot="1" x14ac:dyDescent="0.25">
      <c r="A5" s="94"/>
      <c r="B5" s="20"/>
      <c r="C5" s="16"/>
      <c r="D5" s="95"/>
      <c r="E5" s="14"/>
      <c r="F5" s="96"/>
      <c r="G5" s="16"/>
      <c r="H5" s="95"/>
      <c r="I5" s="14"/>
      <c r="J5" s="96"/>
      <c r="K5" s="16"/>
      <c r="L5" s="95"/>
      <c r="N5" s="4"/>
    </row>
    <row r="6" spans="1:14" s="5" customFormat="1" ht="19.5" customHeight="1" thickBot="1" x14ac:dyDescent="0.2">
      <c r="A6" s="77" t="s">
        <v>83</v>
      </c>
      <c r="B6" s="97">
        <f>'COMPTE COPRO - 2022'!B120</f>
        <v>1802.3999999999987</v>
      </c>
      <c r="C6" s="63"/>
      <c r="D6" s="63"/>
      <c r="E6" s="63"/>
      <c r="F6" s="63"/>
      <c r="G6" s="63"/>
      <c r="H6" s="63"/>
      <c r="I6" s="63"/>
      <c r="J6" s="63"/>
      <c r="K6" s="63"/>
      <c r="L6" s="63"/>
      <c r="N6" s="4"/>
    </row>
    <row r="7" spans="1:14" s="5" customFormat="1" ht="19.5" customHeight="1" x14ac:dyDescent="0.2">
      <c r="A7" s="59"/>
      <c r="B7" s="25">
        <v>44927</v>
      </c>
      <c r="C7" s="60"/>
      <c r="D7" s="60"/>
      <c r="E7" s="60"/>
      <c r="F7" s="60"/>
      <c r="G7" s="60"/>
      <c r="H7" s="60"/>
      <c r="I7" s="60"/>
      <c r="J7" s="60"/>
      <c r="K7" s="60"/>
      <c r="L7" s="61"/>
    </row>
    <row r="8" spans="1:14" ht="19.5" customHeight="1" x14ac:dyDescent="0.2">
      <c r="A8" s="50" t="s">
        <v>87</v>
      </c>
      <c r="B8" s="27">
        <v>96.25</v>
      </c>
      <c r="C8" s="120"/>
      <c r="D8" s="121"/>
      <c r="E8" s="121"/>
      <c r="F8" s="121"/>
      <c r="G8" s="121"/>
      <c r="H8" s="121"/>
      <c r="I8" s="121"/>
      <c r="J8" s="121"/>
      <c r="K8" s="121"/>
      <c r="L8" s="122"/>
    </row>
    <row r="9" spans="1:14" ht="19.5" customHeight="1" x14ac:dyDescent="0.2">
      <c r="A9" s="81" t="s">
        <v>89</v>
      </c>
      <c r="B9" s="27">
        <v>-19.93</v>
      </c>
      <c r="C9" s="120"/>
      <c r="D9" s="121"/>
      <c r="E9" s="121"/>
      <c r="F9" s="121"/>
      <c r="G9" s="121"/>
      <c r="H9" s="121"/>
      <c r="I9" s="121"/>
      <c r="J9" s="121"/>
      <c r="K9" s="121"/>
      <c r="L9" s="122"/>
    </row>
    <row r="10" spans="1:14" ht="19.5" customHeight="1" x14ac:dyDescent="0.2">
      <c r="A10" s="81" t="s">
        <v>88</v>
      </c>
      <c r="B10" s="27">
        <v>-6</v>
      </c>
      <c r="C10" s="147"/>
      <c r="D10" s="148"/>
      <c r="E10" s="148"/>
      <c r="F10" s="148"/>
      <c r="G10" s="148"/>
      <c r="H10" s="148"/>
      <c r="I10" s="148"/>
      <c r="J10" s="148"/>
      <c r="K10" s="148"/>
      <c r="L10" s="149"/>
    </row>
    <row r="11" spans="1:14" ht="19.5" customHeight="1" x14ac:dyDescent="0.2">
      <c r="A11" s="50" t="s">
        <v>69</v>
      </c>
      <c r="B11" s="32">
        <f>SUM(D12,F12,H12,J12,L12)</f>
        <v>151.64000000000001</v>
      </c>
      <c r="C11" s="147"/>
      <c r="D11" s="148"/>
      <c r="E11" s="148"/>
      <c r="F11" s="148"/>
      <c r="G11" s="148"/>
      <c r="H11" s="148"/>
      <c r="I11" s="148"/>
      <c r="J11" s="148"/>
      <c r="K11" s="148"/>
      <c r="L11" s="149"/>
    </row>
    <row r="12" spans="1:14" ht="19.5" customHeight="1" thickBot="1" x14ac:dyDescent="0.25">
      <c r="A12" s="99" t="s">
        <v>35</v>
      </c>
      <c r="B12" s="100">
        <f>SUM(B8:B11)</f>
        <v>221.96</v>
      </c>
      <c r="C12" s="29">
        <v>34.07</v>
      </c>
      <c r="D12" s="30">
        <v>34.07</v>
      </c>
      <c r="E12" s="31">
        <v>32.58</v>
      </c>
      <c r="F12" s="9">
        <v>32.58</v>
      </c>
      <c r="G12" s="31">
        <v>31.5</v>
      </c>
      <c r="H12" s="136"/>
      <c r="I12" s="31">
        <v>35.869999999999997</v>
      </c>
      <c r="J12" s="9">
        <v>35.869999999999997</v>
      </c>
      <c r="K12" s="31">
        <v>49.12</v>
      </c>
      <c r="L12" s="49">
        <v>49.12</v>
      </c>
    </row>
    <row r="13" spans="1:14" ht="19.5" customHeight="1" thickBot="1" x14ac:dyDescent="0.25">
      <c r="A13" s="101" t="s">
        <v>36</v>
      </c>
      <c r="B13" s="98">
        <f>B6+B12</f>
        <v>2024.3599999999988</v>
      </c>
      <c r="C13" s="35"/>
      <c r="D13" s="36"/>
      <c r="E13" s="37"/>
      <c r="F13" s="38"/>
      <c r="G13" s="37"/>
      <c r="H13" s="38"/>
      <c r="I13" s="37"/>
      <c r="J13" s="38"/>
      <c r="K13" s="37"/>
      <c r="L13" s="51"/>
      <c r="M13" s="10"/>
    </row>
    <row r="14" spans="1:14" ht="19.5" customHeight="1" thickBot="1" x14ac:dyDescent="0.25">
      <c r="A14" s="46"/>
      <c r="B14" s="39"/>
      <c r="C14" s="35"/>
      <c r="D14" s="36"/>
      <c r="E14" s="37"/>
      <c r="F14" s="38"/>
      <c r="G14" s="37"/>
      <c r="H14" s="38"/>
      <c r="I14" s="37"/>
      <c r="J14" s="38"/>
      <c r="K14" s="37"/>
      <c r="L14" s="51"/>
      <c r="M14" s="10"/>
    </row>
    <row r="15" spans="1:14" ht="19.5" customHeight="1" x14ac:dyDescent="0.2">
      <c r="A15" s="59"/>
      <c r="B15" s="25">
        <v>44958</v>
      </c>
      <c r="C15" s="60"/>
      <c r="D15" s="60"/>
      <c r="E15" s="60"/>
      <c r="F15" s="60"/>
      <c r="G15" s="60"/>
      <c r="H15" s="60"/>
      <c r="I15" s="60"/>
      <c r="J15" s="60"/>
      <c r="K15" s="60"/>
      <c r="L15" s="61"/>
      <c r="M15" s="10"/>
    </row>
    <row r="16" spans="1:14" s="5" customFormat="1" ht="19.5" customHeight="1" x14ac:dyDescent="0.2">
      <c r="A16" s="81" t="s">
        <v>91</v>
      </c>
      <c r="B16" s="27">
        <v>-101</v>
      </c>
      <c r="C16" s="120"/>
      <c r="D16" s="121"/>
      <c r="E16" s="121"/>
      <c r="F16" s="121"/>
      <c r="G16" s="121"/>
      <c r="H16" s="121"/>
      <c r="I16" s="121"/>
      <c r="J16" s="121"/>
      <c r="K16" s="121"/>
      <c r="L16" s="122"/>
    </row>
    <row r="17" spans="1:13" s="5" customFormat="1" ht="19.5" customHeight="1" x14ac:dyDescent="0.2">
      <c r="A17" s="81" t="s">
        <v>89</v>
      </c>
      <c r="B17" s="27">
        <v>-19.93</v>
      </c>
      <c r="C17" s="120"/>
      <c r="D17" s="121"/>
      <c r="E17" s="121"/>
      <c r="F17" s="121"/>
      <c r="G17" s="121"/>
      <c r="H17" s="121"/>
      <c r="I17" s="121"/>
      <c r="J17" s="121"/>
      <c r="K17" s="121"/>
      <c r="L17" s="122"/>
    </row>
    <row r="18" spans="1:13" ht="19.5" customHeight="1" x14ac:dyDescent="0.2">
      <c r="A18" s="50" t="s">
        <v>69</v>
      </c>
      <c r="B18" s="32">
        <f>SUM(D19,F19,H19,J19,L19)</f>
        <v>246.14000000000001</v>
      </c>
      <c r="C18" s="147"/>
      <c r="D18" s="148"/>
      <c r="E18" s="148"/>
      <c r="F18" s="148"/>
      <c r="G18" s="148"/>
      <c r="H18" s="148"/>
      <c r="I18" s="148"/>
      <c r="J18" s="148"/>
      <c r="K18" s="148"/>
      <c r="L18" s="149"/>
    </row>
    <row r="19" spans="1:13" ht="19.5" customHeight="1" thickBot="1" x14ac:dyDescent="0.25">
      <c r="A19" s="99" t="s">
        <v>35</v>
      </c>
      <c r="B19" s="100">
        <f>SUM(B16:B18)</f>
        <v>125.21000000000001</v>
      </c>
      <c r="C19" s="29">
        <v>34.07</v>
      </c>
      <c r="D19" s="30">
        <v>34.07</v>
      </c>
      <c r="E19" s="31">
        <v>32.58</v>
      </c>
      <c r="F19" s="9">
        <v>32.58</v>
      </c>
      <c r="G19" s="31">
        <v>31.5</v>
      </c>
      <c r="H19" s="137">
        <v>94.5</v>
      </c>
      <c r="I19" s="31">
        <v>35.869999999999997</v>
      </c>
      <c r="J19" s="9">
        <v>35.869999999999997</v>
      </c>
      <c r="K19" s="31">
        <v>49.12</v>
      </c>
      <c r="L19" s="49">
        <v>49.12</v>
      </c>
      <c r="M19" s="10"/>
    </row>
    <row r="20" spans="1:13" ht="19.5" customHeight="1" thickBot="1" x14ac:dyDescent="0.25">
      <c r="A20" s="101" t="s">
        <v>36</v>
      </c>
      <c r="B20" s="98">
        <f>B13+B19</f>
        <v>2149.5699999999988</v>
      </c>
      <c r="C20" s="35"/>
      <c r="D20" s="36"/>
      <c r="E20" s="37"/>
      <c r="F20" s="38"/>
      <c r="G20" s="37"/>
      <c r="H20" s="138" t="s">
        <v>90</v>
      </c>
      <c r="I20" s="37"/>
      <c r="J20" s="38"/>
      <c r="K20" s="37"/>
      <c r="L20" s="51"/>
      <c r="M20" s="10"/>
    </row>
    <row r="21" spans="1:13" ht="19.5" customHeight="1" thickBot="1" x14ac:dyDescent="0.25">
      <c r="A21" s="46"/>
      <c r="B21" s="39"/>
      <c r="C21" s="35"/>
      <c r="D21" s="36"/>
      <c r="E21" s="37"/>
      <c r="F21" s="38"/>
      <c r="G21" s="37"/>
      <c r="H21" s="38"/>
      <c r="I21" s="37"/>
      <c r="J21" s="38"/>
      <c r="K21" s="37"/>
      <c r="L21" s="51"/>
      <c r="M21" s="10"/>
    </row>
    <row r="22" spans="1:13" ht="19.5" customHeight="1" x14ac:dyDescent="0.2">
      <c r="A22" s="46"/>
      <c r="B22" s="25">
        <v>44986</v>
      </c>
      <c r="C22" s="35"/>
      <c r="D22" s="36"/>
      <c r="E22" s="37"/>
      <c r="F22" s="38"/>
      <c r="G22" s="37"/>
      <c r="H22" s="38"/>
      <c r="I22" s="37"/>
      <c r="J22" s="38"/>
      <c r="K22" s="37"/>
      <c r="L22" s="51"/>
      <c r="M22" s="10"/>
    </row>
    <row r="23" spans="1:13" ht="19.5" customHeight="1" x14ac:dyDescent="0.2">
      <c r="A23" s="124" t="s">
        <v>93</v>
      </c>
      <c r="B23" s="27">
        <v>-295.81</v>
      </c>
      <c r="C23" s="120"/>
      <c r="D23" s="121"/>
      <c r="E23" s="121"/>
      <c r="F23" s="121"/>
      <c r="G23" s="121"/>
      <c r="H23" s="121"/>
      <c r="I23" s="121"/>
      <c r="J23" s="121"/>
      <c r="K23" s="121"/>
      <c r="L23" s="122"/>
    </row>
    <row r="24" spans="1:13" ht="19.5" customHeight="1" x14ac:dyDescent="0.2">
      <c r="A24" s="124" t="s">
        <v>94</v>
      </c>
      <c r="B24" s="27">
        <v>-23</v>
      </c>
      <c r="C24" s="120"/>
      <c r="D24" s="121"/>
      <c r="E24" s="121"/>
      <c r="F24" s="121"/>
      <c r="G24" s="121"/>
      <c r="H24" s="121"/>
      <c r="I24" s="121"/>
      <c r="J24" s="121"/>
      <c r="K24" s="121"/>
      <c r="L24" s="122"/>
    </row>
    <row r="25" spans="1:13" ht="19.5" customHeight="1" x14ac:dyDescent="0.2">
      <c r="A25" s="124" t="s">
        <v>95</v>
      </c>
      <c r="B25" s="27">
        <v>-535.48</v>
      </c>
      <c r="C25" s="120"/>
      <c r="D25" s="121"/>
      <c r="E25" s="121"/>
      <c r="F25" s="121"/>
      <c r="G25" s="121"/>
      <c r="H25" s="121"/>
      <c r="I25" s="121"/>
      <c r="J25" s="121"/>
      <c r="K25" s="121"/>
      <c r="L25" s="122"/>
    </row>
    <row r="26" spans="1:13" ht="19.5" customHeight="1" x14ac:dyDescent="0.2">
      <c r="A26" s="139" t="s">
        <v>96</v>
      </c>
      <c r="B26" s="27">
        <v>535.48</v>
      </c>
      <c r="C26" s="120"/>
      <c r="D26" s="121"/>
      <c r="E26" s="121"/>
      <c r="F26" s="121"/>
      <c r="G26" s="121"/>
      <c r="H26" s="121"/>
      <c r="I26" s="121"/>
      <c r="J26" s="121"/>
      <c r="K26" s="121"/>
      <c r="L26" s="122"/>
    </row>
    <row r="27" spans="1:13" ht="19.5" customHeight="1" x14ac:dyDescent="0.2">
      <c r="A27" s="81" t="s">
        <v>89</v>
      </c>
      <c r="B27" s="27">
        <v>-19.93</v>
      </c>
      <c r="C27" s="120"/>
      <c r="D27" s="121"/>
      <c r="E27" s="121"/>
      <c r="F27" s="121"/>
      <c r="G27" s="121"/>
      <c r="H27" s="121"/>
      <c r="I27" s="121"/>
      <c r="J27" s="121"/>
      <c r="K27" s="121"/>
      <c r="L27" s="122"/>
    </row>
    <row r="28" spans="1:13" ht="19.5" customHeight="1" x14ac:dyDescent="0.2">
      <c r="A28" s="50" t="s">
        <v>92</v>
      </c>
      <c r="B28" s="44">
        <v>106.98</v>
      </c>
      <c r="C28" s="120"/>
      <c r="D28" s="121"/>
      <c r="E28" s="121"/>
      <c r="F28" s="121"/>
      <c r="G28" s="121"/>
      <c r="H28" s="121"/>
      <c r="I28" s="121"/>
      <c r="J28" s="121"/>
      <c r="K28" s="121"/>
      <c r="L28" s="122"/>
    </row>
    <row r="29" spans="1:13" ht="19.5" customHeight="1" x14ac:dyDescent="0.2">
      <c r="A29" s="50" t="s">
        <v>69</v>
      </c>
      <c r="B29" s="32">
        <f>SUM(D30,F30,H30,J30,L30)</f>
        <v>183.14000000000001</v>
      </c>
      <c r="C29" s="147"/>
      <c r="D29" s="148"/>
      <c r="E29" s="148"/>
      <c r="F29" s="148"/>
      <c r="G29" s="148"/>
      <c r="H29" s="148"/>
      <c r="I29" s="148"/>
      <c r="J29" s="148"/>
      <c r="K29" s="148"/>
      <c r="L29" s="149"/>
    </row>
    <row r="30" spans="1:13" ht="19.5" customHeight="1" thickBot="1" x14ac:dyDescent="0.25">
      <c r="A30" s="79" t="s">
        <v>35</v>
      </c>
      <c r="B30" s="34">
        <f>SUM(B23:B29)</f>
        <v>-48.619999999999919</v>
      </c>
      <c r="C30" s="29">
        <v>34.07</v>
      </c>
      <c r="D30" s="30">
        <v>34.07</v>
      </c>
      <c r="E30" s="31">
        <v>32.58</v>
      </c>
      <c r="F30" s="9">
        <v>32.58</v>
      </c>
      <c r="G30" s="31">
        <v>31.5</v>
      </c>
      <c r="H30" s="9">
        <v>31.5</v>
      </c>
      <c r="I30" s="31">
        <v>35.869999999999997</v>
      </c>
      <c r="J30" s="9">
        <v>35.869999999999997</v>
      </c>
      <c r="K30" s="31">
        <v>49.12</v>
      </c>
      <c r="L30" s="49">
        <v>49.12</v>
      </c>
    </row>
    <row r="31" spans="1:13" ht="19.5" customHeight="1" thickBot="1" x14ac:dyDescent="0.25">
      <c r="A31" s="101" t="s">
        <v>36</v>
      </c>
      <c r="B31" s="98">
        <f>B20+B30</f>
        <v>2100.9499999999989</v>
      </c>
      <c r="C31" s="35"/>
      <c r="D31" s="36"/>
      <c r="E31" s="37"/>
      <c r="F31" s="38"/>
      <c r="G31" s="37"/>
      <c r="H31" s="38"/>
      <c r="I31" s="37"/>
      <c r="J31" s="38"/>
      <c r="K31" s="37"/>
      <c r="L31" s="51"/>
    </row>
    <row r="32" spans="1:13" ht="16" x14ac:dyDescent="0.2">
      <c r="A32" s="117"/>
      <c r="B32" s="39"/>
      <c r="C32" s="35"/>
      <c r="D32" s="36"/>
      <c r="E32" s="37"/>
      <c r="F32" s="38"/>
      <c r="G32" s="37"/>
      <c r="H32" s="38"/>
      <c r="I32" s="37"/>
      <c r="J32" s="38"/>
      <c r="K32" s="37"/>
      <c r="L32" s="51"/>
    </row>
    <row r="33" spans="1:14" ht="16" x14ac:dyDescent="0.2">
      <c r="A33" s="20"/>
      <c r="B33" s="39"/>
      <c r="C33" s="35"/>
      <c r="D33" s="36"/>
      <c r="E33" s="37"/>
      <c r="F33" s="38"/>
      <c r="G33" s="37"/>
      <c r="H33" s="38"/>
      <c r="I33" s="37"/>
      <c r="J33" s="38"/>
      <c r="K33" s="37"/>
      <c r="L33" s="51"/>
    </row>
    <row r="34" spans="1:14" ht="17" thickBot="1" x14ac:dyDescent="0.25">
      <c r="A34" s="20"/>
      <c r="B34" s="39"/>
      <c r="C34" s="110"/>
      <c r="D34" s="20"/>
      <c r="E34" s="82"/>
      <c r="F34" s="20"/>
      <c r="G34" s="45"/>
      <c r="I34" s="45"/>
      <c r="J34" s="20"/>
      <c r="K34" s="45"/>
      <c r="L34" s="20"/>
    </row>
    <row r="35" spans="1:14" ht="25" thickBot="1" x14ac:dyDescent="0.25">
      <c r="A35" s="128" t="s">
        <v>39</v>
      </c>
      <c r="B35" s="126">
        <f>B12+B19+B30</f>
        <v>298.55000000000007</v>
      </c>
      <c r="C35" s="45"/>
      <c r="D35" s="20"/>
      <c r="E35" s="45"/>
      <c r="F35" s="20"/>
      <c r="G35" s="45"/>
      <c r="H35" s="20"/>
      <c r="I35" s="45"/>
      <c r="J35" s="20"/>
      <c r="K35" s="45"/>
      <c r="L35" s="20"/>
    </row>
    <row r="36" spans="1:14" ht="25" thickBot="1" x14ac:dyDescent="0.25">
      <c r="A36" s="106" t="s">
        <v>38</v>
      </c>
      <c r="B36" s="127">
        <f>B6+B12+B19+B30</f>
        <v>2100.9499999999989</v>
      </c>
      <c r="C36" s="45"/>
      <c r="D36" s="20"/>
      <c r="E36" s="45"/>
      <c r="F36" s="20"/>
      <c r="G36" s="45"/>
      <c r="H36" s="20"/>
      <c r="I36" s="45"/>
      <c r="J36" s="20"/>
      <c r="K36" s="45"/>
      <c r="L36" s="20"/>
    </row>
    <row r="37" spans="1:14" s="105" customFormat="1" ht="21" x14ac:dyDescent="0.25">
      <c r="A37" s="19"/>
      <c r="B37" s="18"/>
      <c r="C37" s="104"/>
      <c r="D37" s="103"/>
      <c r="E37" s="104"/>
      <c r="F37" s="103"/>
      <c r="G37" s="104"/>
      <c r="H37" s="103"/>
      <c r="I37" s="104"/>
      <c r="J37" s="103"/>
      <c r="K37" s="104"/>
      <c r="L37" s="103"/>
    </row>
    <row r="38" spans="1:14" s="105" customFormat="1" ht="22" thickBot="1" x14ac:dyDescent="0.3">
      <c r="A38"/>
      <c r="B38"/>
      <c r="C38" s="104"/>
      <c r="D38" s="103"/>
      <c r="E38" s="104"/>
      <c r="F38" s="103"/>
      <c r="G38" s="104"/>
      <c r="H38" s="103"/>
      <c r="I38" s="104"/>
      <c r="J38" s="103"/>
      <c r="K38" s="104"/>
      <c r="L38" s="103"/>
    </row>
    <row r="39" spans="1:14" ht="19.5" customHeight="1" thickBot="1" x14ac:dyDescent="0.25">
      <c r="A39" s="77" t="s">
        <v>84</v>
      </c>
      <c r="B39" s="97">
        <v>2100.9499999999998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</row>
    <row r="40" spans="1:14" ht="19.5" customHeight="1" x14ac:dyDescent="0.2">
      <c r="A40" s="59"/>
      <c r="B40" s="25">
        <v>45017</v>
      </c>
      <c r="E40"/>
      <c r="F40"/>
    </row>
    <row r="41" spans="1:14" s="5" customFormat="1" ht="19.5" customHeight="1" x14ac:dyDescent="0.2">
      <c r="A41" s="81" t="s">
        <v>89</v>
      </c>
      <c r="B41" s="27">
        <v>-19.93</v>
      </c>
      <c r="C41" s="120"/>
      <c r="D41" s="121"/>
      <c r="E41" s="121"/>
      <c r="F41" s="121"/>
      <c r="G41" s="121"/>
      <c r="H41" s="121"/>
      <c r="I41" s="121"/>
      <c r="J41" s="121"/>
      <c r="K41" s="121"/>
      <c r="L41" s="122"/>
      <c r="N41" s="4"/>
    </row>
    <row r="42" spans="1:14" s="5" customFormat="1" ht="19.5" customHeight="1" x14ac:dyDescent="0.2">
      <c r="A42" s="81" t="s">
        <v>88</v>
      </c>
      <c r="B42" s="27">
        <v>-6</v>
      </c>
      <c r="C42" s="120"/>
      <c r="D42" s="121"/>
      <c r="E42" s="121"/>
      <c r="F42" s="121"/>
      <c r="G42" s="121"/>
      <c r="H42" s="121"/>
      <c r="I42" s="121"/>
      <c r="J42" s="121"/>
      <c r="K42" s="121"/>
      <c r="L42" s="122"/>
    </row>
    <row r="43" spans="1:14" ht="19.5" customHeight="1" x14ac:dyDescent="0.2">
      <c r="A43" s="50" t="s">
        <v>69</v>
      </c>
      <c r="B43" s="32">
        <f>SUM(D45,F45,H45,J45,L45)</f>
        <v>183.14000000000001</v>
      </c>
      <c r="C43" s="147"/>
      <c r="D43" s="148"/>
      <c r="E43" s="148"/>
      <c r="F43" s="148"/>
      <c r="G43" s="148"/>
      <c r="H43" s="148"/>
      <c r="I43" s="148"/>
      <c r="J43" s="148"/>
      <c r="K43" s="148"/>
      <c r="L43" s="149"/>
    </row>
    <row r="44" spans="1:14" ht="19.5" customHeight="1" thickBot="1" x14ac:dyDescent="0.25">
      <c r="A44" s="99" t="s">
        <v>35</v>
      </c>
      <c r="B44" s="100">
        <f>SUM(B41:B43)</f>
        <v>157.21</v>
      </c>
      <c r="C44" s="147"/>
      <c r="D44" s="148"/>
      <c r="E44" s="148"/>
      <c r="F44" s="148"/>
      <c r="G44" s="148"/>
      <c r="H44" s="148"/>
      <c r="I44" s="148"/>
      <c r="J44" s="148"/>
      <c r="K44" s="148"/>
      <c r="L44" s="149"/>
    </row>
    <row r="45" spans="1:14" ht="19.5" customHeight="1" thickBot="1" x14ac:dyDescent="0.25">
      <c r="A45" s="101" t="s">
        <v>36</v>
      </c>
      <c r="B45" s="98">
        <f>B39+B44</f>
        <v>2258.16</v>
      </c>
      <c r="C45" s="29">
        <v>34.07</v>
      </c>
      <c r="D45" s="30">
        <v>34.07</v>
      </c>
      <c r="E45" s="31">
        <v>32.58</v>
      </c>
      <c r="F45" s="9">
        <v>32.58</v>
      </c>
      <c r="G45" s="31">
        <v>31.5</v>
      </c>
      <c r="H45" s="9">
        <v>31.5</v>
      </c>
      <c r="I45" s="31">
        <v>35.869999999999997</v>
      </c>
      <c r="J45" s="9">
        <v>35.869999999999997</v>
      </c>
      <c r="K45" s="31">
        <v>49.12</v>
      </c>
      <c r="L45" s="49">
        <v>49.12</v>
      </c>
    </row>
    <row r="46" spans="1:14" ht="19.5" customHeight="1" thickBot="1" x14ac:dyDescent="0.25">
      <c r="A46" s="46"/>
      <c r="B46" s="39"/>
      <c r="C46" s="35"/>
      <c r="D46" s="36"/>
      <c r="E46" s="37"/>
      <c r="F46" s="38"/>
      <c r="G46" s="37"/>
      <c r="H46" s="38"/>
      <c r="I46" s="37"/>
      <c r="J46" s="38"/>
      <c r="K46" s="37"/>
      <c r="L46" s="51"/>
      <c r="M46" s="10"/>
    </row>
    <row r="47" spans="1:14" ht="19.5" customHeight="1" x14ac:dyDescent="0.2">
      <c r="A47" s="46"/>
      <c r="B47" s="40">
        <v>45047</v>
      </c>
      <c r="C47" s="35"/>
      <c r="D47" s="36"/>
      <c r="E47" s="37"/>
      <c r="F47" s="38"/>
      <c r="G47" s="37"/>
      <c r="H47" s="38"/>
      <c r="I47" s="37"/>
      <c r="J47" s="38"/>
      <c r="K47" s="37"/>
      <c r="L47" s="51"/>
      <c r="M47" s="10"/>
    </row>
    <row r="48" spans="1:14" ht="19.5" customHeight="1" x14ac:dyDescent="0.2">
      <c r="A48" s="124" t="s">
        <v>98</v>
      </c>
      <c r="B48" s="27">
        <v>-23</v>
      </c>
      <c r="C48" s="120"/>
      <c r="D48" s="121"/>
      <c r="E48" s="121"/>
      <c r="F48" s="121"/>
      <c r="G48" s="121"/>
      <c r="H48" s="121"/>
      <c r="I48" s="121"/>
      <c r="J48" s="121"/>
      <c r="K48" s="121"/>
      <c r="L48" s="122"/>
      <c r="M48" s="10"/>
    </row>
    <row r="49" spans="1:17" ht="19.5" customHeight="1" x14ac:dyDescent="0.2">
      <c r="A49" s="81" t="s">
        <v>89</v>
      </c>
      <c r="B49" s="27">
        <v>-19.93</v>
      </c>
      <c r="C49" s="120"/>
      <c r="D49" s="121"/>
      <c r="E49" s="121"/>
      <c r="F49" s="121"/>
      <c r="G49" s="121"/>
      <c r="H49" s="121"/>
      <c r="I49" s="121"/>
      <c r="J49" s="121"/>
      <c r="K49" s="121"/>
      <c r="L49" s="122"/>
      <c r="M49" s="10"/>
    </row>
    <row r="50" spans="1:17" s="5" customFormat="1" ht="19.5" customHeight="1" x14ac:dyDescent="0.2">
      <c r="A50" s="50" t="s">
        <v>69</v>
      </c>
      <c r="B50" s="32">
        <f>D52+F52+H52+J52+L52</f>
        <v>183.14000000000001</v>
      </c>
      <c r="C50" s="120"/>
      <c r="D50" s="121"/>
      <c r="E50" s="121"/>
      <c r="F50" s="121"/>
      <c r="G50" s="121"/>
      <c r="H50" s="121"/>
      <c r="I50" s="121"/>
      <c r="J50" s="121"/>
      <c r="K50" s="121"/>
      <c r="L50" s="122"/>
    </row>
    <row r="51" spans="1:17" ht="19.5" customHeight="1" thickBot="1" x14ac:dyDescent="0.25">
      <c r="A51" s="99" t="s">
        <v>35</v>
      </c>
      <c r="B51" s="34">
        <f>SUM(B48:B50)</f>
        <v>140.21</v>
      </c>
      <c r="C51" s="147"/>
      <c r="D51" s="148"/>
      <c r="E51" s="148"/>
      <c r="F51" s="148"/>
      <c r="G51" s="148"/>
      <c r="H51" s="148"/>
      <c r="I51" s="148"/>
      <c r="J51" s="148"/>
      <c r="K51" s="148"/>
      <c r="L51" s="149"/>
    </row>
    <row r="52" spans="1:17" ht="19.5" customHeight="1" thickBot="1" x14ac:dyDescent="0.25">
      <c r="A52" s="101" t="s">
        <v>36</v>
      </c>
      <c r="B52" s="98">
        <f>B45+B51</f>
        <v>2398.37</v>
      </c>
      <c r="C52" s="29">
        <v>34.07</v>
      </c>
      <c r="D52" s="30">
        <v>34.07</v>
      </c>
      <c r="E52" s="31">
        <v>32.58</v>
      </c>
      <c r="F52" s="9">
        <v>32.58</v>
      </c>
      <c r="G52" s="31">
        <v>31.5</v>
      </c>
      <c r="H52" s="9">
        <v>31.5</v>
      </c>
      <c r="I52" s="31">
        <v>35.869999999999997</v>
      </c>
      <c r="J52" s="9">
        <v>35.869999999999997</v>
      </c>
      <c r="K52" s="31">
        <v>49.12</v>
      </c>
      <c r="L52" s="49">
        <v>49.12</v>
      </c>
    </row>
    <row r="53" spans="1:17" ht="19.5" customHeight="1" thickBot="1" x14ac:dyDescent="0.25">
      <c r="A53" s="46"/>
      <c r="B53" s="39"/>
      <c r="C53" s="35"/>
      <c r="D53" s="36"/>
      <c r="E53" s="37"/>
      <c r="F53" s="38"/>
      <c r="G53" s="37"/>
      <c r="H53" s="38"/>
      <c r="I53" s="37"/>
      <c r="J53" s="38"/>
      <c r="K53" s="37"/>
      <c r="L53" s="51"/>
      <c r="M53" s="10"/>
    </row>
    <row r="54" spans="1:17" ht="19.5" customHeight="1" x14ac:dyDescent="0.2">
      <c r="A54" s="46"/>
      <c r="B54" s="25">
        <v>45078</v>
      </c>
      <c r="C54" s="35"/>
      <c r="D54" s="36"/>
      <c r="E54" s="37"/>
      <c r="F54" s="38"/>
      <c r="G54" s="37"/>
      <c r="H54" s="38"/>
      <c r="I54" s="37"/>
      <c r="J54" s="38"/>
      <c r="K54" s="37"/>
      <c r="L54" s="51"/>
      <c r="M54" s="10"/>
    </row>
    <row r="55" spans="1:17" ht="19.5" customHeight="1" x14ac:dyDescent="0.2">
      <c r="A55" s="124" t="s">
        <v>97</v>
      </c>
      <c r="B55" s="27">
        <v>-23</v>
      </c>
      <c r="C55" s="120"/>
      <c r="D55" s="121"/>
      <c r="E55" s="121"/>
      <c r="F55" s="121"/>
      <c r="G55" s="121"/>
      <c r="H55" s="121"/>
      <c r="I55" s="121"/>
      <c r="J55" s="121"/>
      <c r="K55" s="121"/>
      <c r="L55" s="122"/>
      <c r="M55" s="10"/>
    </row>
    <row r="56" spans="1:17" ht="19.5" customHeight="1" x14ac:dyDescent="0.2">
      <c r="A56" s="124" t="s">
        <v>99</v>
      </c>
      <c r="B56" s="27">
        <v>-295.81</v>
      </c>
      <c r="C56" s="120"/>
      <c r="D56" s="121"/>
      <c r="E56" s="121"/>
      <c r="F56" s="121"/>
      <c r="G56" s="121"/>
      <c r="H56" s="121"/>
      <c r="I56" s="121"/>
      <c r="J56" s="121"/>
      <c r="K56" s="121"/>
      <c r="L56" s="122"/>
      <c r="M56" s="10"/>
    </row>
    <row r="57" spans="1:17" ht="19.5" customHeight="1" x14ac:dyDescent="0.2">
      <c r="A57" s="124" t="s">
        <v>100</v>
      </c>
      <c r="B57" s="27">
        <v>-23</v>
      </c>
      <c r="C57" s="120"/>
      <c r="D57" s="121"/>
      <c r="E57" s="121"/>
      <c r="F57" s="121"/>
      <c r="G57" s="121"/>
      <c r="H57" s="121"/>
      <c r="I57" s="121"/>
      <c r="J57" s="121"/>
      <c r="K57" s="121"/>
      <c r="L57" s="122"/>
      <c r="M57" s="10"/>
    </row>
    <row r="58" spans="1:17" ht="19.5" customHeight="1" x14ac:dyDescent="0.2">
      <c r="A58" s="81" t="s">
        <v>89</v>
      </c>
      <c r="B58" s="27">
        <v>-19.93</v>
      </c>
      <c r="C58" s="120"/>
      <c r="D58" s="121"/>
      <c r="E58" s="121"/>
      <c r="F58" s="121"/>
      <c r="G58" s="121"/>
      <c r="H58" s="121"/>
      <c r="I58" s="121"/>
      <c r="J58" s="121"/>
      <c r="K58" s="121"/>
      <c r="L58" s="122"/>
      <c r="M58" s="10"/>
    </row>
    <row r="59" spans="1:17" s="5" customFormat="1" ht="19.5" customHeight="1" x14ac:dyDescent="0.2">
      <c r="A59" s="50" t="s">
        <v>69</v>
      </c>
      <c r="B59" s="32">
        <f>SUM(D61,F61,H61,J61,L61)</f>
        <v>183.14000000000001</v>
      </c>
      <c r="C59" s="120"/>
      <c r="D59" s="121"/>
      <c r="E59" s="121"/>
      <c r="F59" s="121"/>
      <c r="G59" s="121"/>
      <c r="H59" s="121"/>
      <c r="I59" s="121"/>
      <c r="J59" s="121"/>
      <c r="K59" s="121"/>
      <c r="L59" s="122"/>
    </row>
    <row r="60" spans="1:17" ht="19.5" customHeight="1" thickBot="1" x14ac:dyDescent="0.25">
      <c r="A60" s="79" t="s">
        <v>35</v>
      </c>
      <c r="B60" s="34">
        <f>SUM(B55:B59)</f>
        <v>-178.6</v>
      </c>
      <c r="C60" s="147"/>
      <c r="D60" s="148"/>
      <c r="E60" s="148"/>
      <c r="F60" s="148"/>
      <c r="G60" s="148"/>
      <c r="H60" s="148"/>
      <c r="I60" s="148"/>
      <c r="J60" s="148"/>
      <c r="K60" s="148"/>
      <c r="L60" s="149"/>
      <c r="Q60" t="s">
        <v>14</v>
      </c>
    </row>
    <row r="61" spans="1:17" ht="19.5" customHeight="1" thickBot="1" x14ac:dyDescent="0.25">
      <c r="A61" s="101" t="s">
        <v>36</v>
      </c>
      <c r="B61" s="98">
        <f>B52+B60</f>
        <v>2219.77</v>
      </c>
      <c r="C61" s="29">
        <v>34.07</v>
      </c>
      <c r="D61" s="30">
        <v>34.07</v>
      </c>
      <c r="E61" s="31">
        <v>32.58</v>
      </c>
      <c r="F61" s="9">
        <v>32.58</v>
      </c>
      <c r="G61" s="31">
        <v>31.5</v>
      </c>
      <c r="H61" s="9">
        <v>31.5</v>
      </c>
      <c r="I61" s="31">
        <v>35.869999999999997</v>
      </c>
      <c r="J61" s="9">
        <v>35.869999999999997</v>
      </c>
      <c r="K61" s="31">
        <v>49.12</v>
      </c>
      <c r="L61" s="49">
        <v>49.12</v>
      </c>
    </row>
    <row r="62" spans="1:17" ht="19.5" customHeight="1" x14ac:dyDescent="0.2">
      <c r="C62" s="45"/>
      <c r="D62" s="20"/>
      <c r="E62" s="45"/>
      <c r="F62" s="20"/>
      <c r="G62" s="45"/>
      <c r="H62" s="20"/>
      <c r="I62" s="45"/>
      <c r="J62" s="20"/>
      <c r="K62" s="45"/>
      <c r="L62" s="20"/>
    </row>
    <row r="63" spans="1:17" ht="19.5" customHeight="1" thickBot="1" x14ac:dyDescent="0.25">
      <c r="C63" s="45"/>
      <c r="D63" s="20"/>
      <c r="E63" s="45"/>
      <c r="F63" s="20"/>
      <c r="G63" s="45"/>
      <c r="H63" s="20"/>
      <c r="I63" s="45"/>
      <c r="J63" s="20"/>
      <c r="K63" s="45"/>
      <c r="L63" s="20"/>
    </row>
    <row r="64" spans="1:17" ht="19.5" customHeight="1" thickBot="1" x14ac:dyDescent="0.25">
      <c r="A64" s="125" t="s">
        <v>50</v>
      </c>
      <c r="B64" s="126">
        <f>B44+B51+B60</f>
        <v>118.82000000000002</v>
      </c>
      <c r="D64" s="17"/>
      <c r="E64" s="17"/>
      <c r="F64" s="17"/>
    </row>
    <row r="65" spans="1:14" ht="19.5" customHeight="1" thickBot="1" x14ac:dyDescent="0.25">
      <c r="A65" s="106" t="s">
        <v>49</v>
      </c>
      <c r="B65" s="127">
        <f>B39+B44+B51+B60</f>
        <v>2219.77</v>
      </c>
      <c r="D65" s="17"/>
      <c r="E65" s="17"/>
      <c r="F65" s="17"/>
    </row>
    <row r="66" spans="1:14" s="105" customFormat="1" ht="19.5" customHeight="1" x14ac:dyDescent="0.25">
      <c r="A66" s="19"/>
      <c r="B66" s="18"/>
      <c r="C66" s="104"/>
      <c r="D66" s="103"/>
      <c r="E66" s="104"/>
      <c r="F66" s="103"/>
      <c r="G66" s="104"/>
      <c r="H66" s="103"/>
      <c r="I66" s="104"/>
      <c r="J66" s="103"/>
      <c r="K66" s="104"/>
      <c r="L66" s="103"/>
    </row>
    <row r="67" spans="1:14" s="105" customFormat="1" ht="19.5" customHeight="1" thickBot="1" x14ac:dyDescent="0.3">
      <c r="A67"/>
      <c r="B67"/>
      <c r="C67" s="104"/>
      <c r="D67" s="103"/>
      <c r="E67" s="104"/>
      <c r="F67" s="103"/>
      <c r="G67" s="104"/>
      <c r="H67" s="103"/>
      <c r="I67" s="104"/>
      <c r="J67" s="103"/>
      <c r="K67" s="104"/>
      <c r="L67" s="103"/>
    </row>
    <row r="68" spans="1:14" ht="19.5" customHeight="1" thickBot="1" x14ac:dyDescent="0.25">
      <c r="A68" s="77" t="s">
        <v>85</v>
      </c>
      <c r="B68" s="97">
        <v>2219.77</v>
      </c>
      <c r="C68" s="63"/>
      <c r="D68" s="63"/>
      <c r="E68" s="63"/>
      <c r="F68" s="63"/>
      <c r="G68" s="63"/>
      <c r="H68" s="63"/>
      <c r="I68" s="63"/>
      <c r="J68" s="63"/>
      <c r="K68" s="63"/>
      <c r="L68" s="63"/>
    </row>
    <row r="69" spans="1:14" ht="19.5" customHeight="1" x14ac:dyDescent="0.2">
      <c r="A69" s="59"/>
      <c r="B69" s="25">
        <v>45108</v>
      </c>
      <c r="D69" s="17"/>
      <c r="E69" s="17"/>
      <c r="F69" s="17"/>
    </row>
    <row r="70" spans="1:14" ht="19.5" customHeight="1" x14ac:dyDescent="0.2">
      <c r="A70" s="81" t="s">
        <v>89</v>
      </c>
      <c r="B70" s="27">
        <v>-19.93</v>
      </c>
      <c r="C70" s="120"/>
      <c r="D70" s="121"/>
      <c r="E70" s="121"/>
      <c r="F70" s="121"/>
      <c r="G70" s="121"/>
      <c r="H70" s="121"/>
      <c r="I70" s="121"/>
      <c r="J70" s="121"/>
      <c r="K70" s="121"/>
      <c r="L70" s="122"/>
    </row>
    <row r="71" spans="1:14" ht="19.5" customHeight="1" x14ac:dyDescent="0.2">
      <c r="A71" s="81" t="s">
        <v>102</v>
      </c>
      <c r="B71" s="27">
        <v>-23</v>
      </c>
      <c r="C71" s="120"/>
      <c r="D71" s="121"/>
      <c r="E71" s="121"/>
      <c r="F71" s="121"/>
      <c r="G71" s="121"/>
      <c r="H71" s="121"/>
      <c r="I71" s="121"/>
      <c r="J71" s="121"/>
      <c r="K71" s="121"/>
      <c r="L71" s="122"/>
    </row>
    <row r="72" spans="1:14" ht="19.5" customHeight="1" x14ac:dyDescent="0.2">
      <c r="A72" s="81" t="s">
        <v>103</v>
      </c>
      <c r="B72" s="27">
        <v>-23</v>
      </c>
      <c r="C72" s="120"/>
      <c r="D72" s="121"/>
      <c r="E72" s="121"/>
      <c r="F72" s="121"/>
      <c r="G72" s="121"/>
      <c r="H72" s="121"/>
      <c r="I72" s="121"/>
      <c r="J72" s="121"/>
      <c r="K72" s="121"/>
      <c r="L72" s="122"/>
    </row>
    <row r="73" spans="1:14" s="5" customFormat="1" ht="19.5" customHeight="1" x14ac:dyDescent="0.2">
      <c r="A73" s="81" t="s">
        <v>101</v>
      </c>
      <c r="B73" s="27">
        <v>-40</v>
      </c>
      <c r="C73" s="120"/>
      <c r="D73" s="121"/>
      <c r="E73" s="121"/>
      <c r="F73" s="121"/>
      <c r="G73" s="121"/>
      <c r="H73" s="121"/>
      <c r="I73" s="121"/>
      <c r="J73" s="121"/>
      <c r="K73" s="121"/>
      <c r="L73" s="122"/>
      <c r="N73" s="4"/>
    </row>
    <row r="74" spans="1:14" ht="19.5" customHeight="1" x14ac:dyDescent="0.2">
      <c r="A74" s="81" t="s">
        <v>88</v>
      </c>
      <c r="B74" s="27">
        <v>-6</v>
      </c>
      <c r="C74" s="120"/>
      <c r="D74" s="121"/>
      <c r="E74" s="121"/>
      <c r="F74" s="121"/>
      <c r="G74" s="121"/>
      <c r="H74" s="121"/>
      <c r="I74" s="121"/>
      <c r="J74" s="121"/>
      <c r="K74" s="121"/>
      <c r="L74" s="122"/>
    </row>
    <row r="75" spans="1:14" ht="19.5" customHeight="1" x14ac:dyDescent="0.2">
      <c r="A75" s="50" t="s">
        <v>69</v>
      </c>
      <c r="B75" s="32">
        <f>SUM(D77,F77,H77,J77,L77)</f>
        <v>183.14000000000001</v>
      </c>
      <c r="C75" s="147"/>
      <c r="D75" s="148"/>
      <c r="E75" s="148"/>
      <c r="F75" s="148"/>
      <c r="G75" s="148"/>
      <c r="H75" s="148"/>
      <c r="I75" s="148"/>
      <c r="J75" s="148"/>
      <c r="K75" s="148"/>
      <c r="L75" s="149"/>
    </row>
    <row r="76" spans="1:14" ht="19.5" customHeight="1" thickBot="1" x14ac:dyDescent="0.25">
      <c r="A76" s="99" t="s">
        <v>35</v>
      </c>
      <c r="B76" s="100">
        <f>SUM(B70:B75)</f>
        <v>71.210000000000008</v>
      </c>
      <c r="C76" s="147"/>
      <c r="D76" s="148"/>
      <c r="E76" s="148"/>
      <c r="F76" s="148"/>
      <c r="G76" s="148"/>
      <c r="H76" s="148"/>
      <c r="I76" s="148"/>
      <c r="J76" s="148"/>
      <c r="K76" s="148"/>
      <c r="L76" s="149"/>
    </row>
    <row r="77" spans="1:14" ht="19.5" customHeight="1" thickBot="1" x14ac:dyDescent="0.25">
      <c r="A77" s="101" t="s">
        <v>36</v>
      </c>
      <c r="B77" s="98">
        <f>B68+B76</f>
        <v>2290.98</v>
      </c>
      <c r="C77" s="29">
        <v>34.07</v>
      </c>
      <c r="D77" s="30">
        <v>34.07</v>
      </c>
      <c r="E77" s="31">
        <v>32.58</v>
      </c>
      <c r="F77" s="9">
        <v>32.58</v>
      </c>
      <c r="G77" s="31">
        <v>31.5</v>
      </c>
      <c r="H77" s="9">
        <v>31.5</v>
      </c>
      <c r="I77" s="31">
        <v>35.869999999999997</v>
      </c>
      <c r="J77" s="9">
        <v>35.869999999999997</v>
      </c>
      <c r="K77" s="31">
        <v>49.12</v>
      </c>
      <c r="L77" s="49">
        <v>49.12</v>
      </c>
    </row>
    <row r="78" spans="1:14" ht="19.5" customHeight="1" thickBot="1" x14ac:dyDescent="0.25">
      <c r="A78" s="46"/>
      <c r="B78" s="39"/>
      <c r="C78" s="35"/>
      <c r="D78" s="36"/>
      <c r="E78" s="37"/>
      <c r="F78" s="38"/>
      <c r="G78" s="37"/>
      <c r="H78" s="38"/>
      <c r="I78" s="37"/>
      <c r="J78" s="38"/>
      <c r="K78" s="37"/>
      <c r="L78" s="51"/>
      <c r="M78" s="10"/>
    </row>
    <row r="79" spans="1:14" ht="19.5" customHeight="1" x14ac:dyDescent="0.2">
      <c r="A79" s="46"/>
      <c r="B79" s="40">
        <v>45139</v>
      </c>
      <c r="C79" s="35"/>
      <c r="D79" s="36"/>
      <c r="E79" s="37"/>
      <c r="F79" s="38"/>
      <c r="G79" s="37"/>
      <c r="H79" s="38"/>
      <c r="I79" s="37"/>
      <c r="J79" s="38"/>
      <c r="K79" s="37"/>
      <c r="L79" s="51"/>
      <c r="M79" s="10"/>
    </row>
    <row r="80" spans="1:14" ht="19.5" customHeight="1" x14ac:dyDescent="0.2">
      <c r="A80" s="81" t="s">
        <v>89</v>
      </c>
      <c r="B80" s="27">
        <v>-19.93</v>
      </c>
      <c r="C80" s="120"/>
      <c r="D80" s="121"/>
      <c r="E80" s="121"/>
      <c r="F80" s="121"/>
      <c r="G80" s="121"/>
      <c r="H80" s="121"/>
      <c r="I80" s="121"/>
      <c r="J80" s="121"/>
      <c r="K80" s="121"/>
      <c r="L80" s="122"/>
      <c r="M80" s="10"/>
    </row>
    <row r="81" spans="1:13" ht="19.5" customHeight="1" x14ac:dyDescent="0.2">
      <c r="A81" s="81" t="s">
        <v>104</v>
      </c>
      <c r="B81" s="27">
        <v>-23</v>
      </c>
      <c r="C81" s="120"/>
      <c r="D81" s="121"/>
      <c r="E81" s="121"/>
      <c r="F81" s="121"/>
      <c r="G81" s="121"/>
      <c r="H81" s="121"/>
      <c r="I81" s="121"/>
      <c r="J81" s="121"/>
      <c r="K81" s="121"/>
      <c r="L81" s="122"/>
      <c r="M81" s="10"/>
    </row>
    <row r="82" spans="1:13" s="5" customFormat="1" ht="19.5" customHeight="1" x14ac:dyDescent="0.2">
      <c r="A82" s="50" t="s">
        <v>69</v>
      </c>
      <c r="B82" s="32">
        <f>D84+F84+H84+J84+L84</f>
        <v>183.14000000000001</v>
      </c>
      <c r="C82" s="120"/>
      <c r="D82" s="121"/>
      <c r="E82" s="121"/>
      <c r="F82" s="121"/>
      <c r="G82" s="121"/>
      <c r="H82" s="121"/>
      <c r="I82" s="121"/>
      <c r="J82" s="121"/>
      <c r="K82" s="121"/>
      <c r="L82" s="122"/>
    </row>
    <row r="83" spans="1:13" ht="19.5" customHeight="1" thickBot="1" x14ac:dyDescent="0.25">
      <c r="A83" s="99" t="s">
        <v>35</v>
      </c>
      <c r="B83" s="34">
        <f>SUM(B80:B82)</f>
        <v>140.21</v>
      </c>
      <c r="C83" s="147"/>
      <c r="D83" s="148"/>
      <c r="E83" s="148"/>
      <c r="F83" s="148"/>
      <c r="G83" s="148"/>
      <c r="H83" s="148"/>
      <c r="I83" s="148"/>
      <c r="J83" s="148"/>
      <c r="K83" s="148"/>
      <c r="L83" s="149"/>
    </row>
    <row r="84" spans="1:13" ht="19.5" customHeight="1" thickBot="1" x14ac:dyDescent="0.25">
      <c r="A84" s="101" t="s">
        <v>36</v>
      </c>
      <c r="B84" s="98">
        <f>B77+B83</f>
        <v>2431.19</v>
      </c>
      <c r="C84" s="29">
        <v>34.07</v>
      </c>
      <c r="D84" s="30">
        <v>34.07</v>
      </c>
      <c r="E84" s="31">
        <v>32.58</v>
      </c>
      <c r="F84" s="9">
        <v>32.58</v>
      </c>
      <c r="G84" s="31">
        <v>31.5</v>
      </c>
      <c r="H84" s="9">
        <v>31.5</v>
      </c>
      <c r="I84" s="31">
        <v>35.869999999999997</v>
      </c>
      <c r="J84" s="9">
        <v>35.869999999999997</v>
      </c>
      <c r="K84" s="31">
        <v>49.12</v>
      </c>
      <c r="L84" s="49">
        <v>49.12</v>
      </c>
    </row>
    <row r="85" spans="1:13" ht="19.5" customHeight="1" thickBot="1" x14ac:dyDescent="0.25">
      <c r="A85" s="46"/>
      <c r="B85" s="39"/>
      <c r="C85" s="35"/>
      <c r="D85" s="36"/>
      <c r="E85" s="37"/>
      <c r="F85" s="38"/>
      <c r="G85" s="37"/>
      <c r="H85" s="38"/>
      <c r="I85" s="37"/>
      <c r="J85" s="38"/>
      <c r="K85" s="37"/>
      <c r="L85" s="51"/>
      <c r="M85" s="10"/>
    </row>
    <row r="86" spans="1:13" ht="19.5" customHeight="1" x14ac:dyDescent="0.2">
      <c r="A86" s="46"/>
      <c r="B86" s="25">
        <v>45170</v>
      </c>
      <c r="C86" s="35"/>
      <c r="D86" s="36"/>
      <c r="E86" s="37"/>
      <c r="F86" s="38"/>
      <c r="G86" s="37"/>
      <c r="H86" s="38"/>
      <c r="I86" s="37"/>
      <c r="J86" s="38"/>
      <c r="K86" s="37"/>
      <c r="L86" s="51"/>
      <c r="M86" s="10"/>
    </row>
    <row r="87" spans="1:13" ht="19.5" customHeight="1" x14ac:dyDescent="0.2">
      <c r="A87" s="81" t="s">
        <v>111</v>
      </c>
      <c r="B87" s="27">
        <v>-23</v>
      </c>
      <c r="C87" s="120"/>
      <c r="D87" s="121"/>
      <c r="E87" s="121"/>
      <c r="F87" s="121"/>
      <c r="G87" s="121"/>
      <c r="H87" s="121"/>
      <c r="I87" s="121"/>
      <c r="J87" s="121"/>
      <c r="K87" s="121"/>
      <c r="L87" s="122"/>
      <c r="M87" s="10"/>
    </row>
    <row r="88" spans="1:13" ht="19.5" customHeight="1" x14ac:dyDescent="0.2">
      <c r="A88" s="81" t="s">
        <v>89</v>
      </c>
      <c r="B88" s="27">
        <v>-19.93</v>
      </c>
      <c r="C88" s="120"/>
      <c r="D88" s="121"/>
      <c r="E88" s="121"/>
      <c r="F88" s="121"/>
      <c r="G88" s="121"/>
      <c r="H88" s="121"/>
      <c r="I88" s="121"/>
      <c r="J88" s="121"/>
      <c r="K88" s="121"/>
      <c r="L88" s="122"/>
      <c r="M88" s="10"/>
    </row>
    <row r="89" spans="1:13" ht="19.5" customHeight="1" x14ac:dyDescent="0.2">
      <c r="A89" s="81" t="s">
        <v>110</v>
      </c>
      <c r="B89" s="27">
        <v>-20</v>
      </c>
      <c r="C89" s="120"/>
      <c r="D89" s="121"/>
      <c r="E89" s="121"/>
      <c r="F89" s="121"/>
      <c r="G89" s="121"/>
      <c r="H89" s="121"/>
      <c r="I89" s="121"/>
      <c r="J89" s="121"/>
      <c r="K89" s="121"/>
      <c r="L89" s="122"/>
      <c r="M89" s="10"/>
    </row>
    <row r="90" spans="1:13" ht="19.5" customHeight="1" x14ac:dyDescent="0.2">
      <c r="A90" s="81" t="s">
        <v>109</v>
      </c>
      <c r="B90" s="27">
        <v>-253.8</v>
      </c>
      <c r="C90" s="120"/>
      <c r="D90" s="121"/>
      <c r="E90" s="121"/>
      <c r="F90" s="121"/>
      <c r="G90" s="121"/>
      <c r="H90" s="121"/>
      <c r="I90" s="121"/>
      <c r="J90" s="121"/>
      <c r="K90" s="121"/>
      <c r="L90" s="122"/>
      <c r="M90" s="10"/>
    </row>
    <row r="91" spans="1:13" ht="19.5" customHeight="1" x14ac:dyDescent="0.2">
      <c r="A91" s="81" t="s">
        <v>108</v>
      </c>
      <c r="B91" s="27">
        <v>-269.02999999999997</v>
      </c>
      <c r="C91" s="120"/>
      <c r="D91" s="121"/>
      <c r="E91" s="121"/>
      <c r="F91" s="121"/>
      <c r="G91" s="121"/>
      <c r="H91" s="121"/>
      <c r="I91" s="121"/>
      <c r="J91" s="121"/>
      <c r="K91" s="121"/>
      <c r="L91" s="122"/>
      <c r="M91" s="10"/>
    </row>
    <row r="92" spans="1:13" ht="19.5" customHeight="1" x14ac:dyDescent="0.2">
      <c r="A92" s="81" t="s">
        <v>107</v>
      </c>
      <c r="B92" s="27">
        <v>-1107.52</v>
      </c>
      <c r="C92" s="120"/>
      <c r="D92" s="121"/>
      <c r="E92" s="121"/>
      <c r="F92" s="121"/>
      <c r="G92" s="121"/>
      <c r="H92" s="121"/>
      <c r="I92" s="121"/>
      <c r="J92" s="121"/>
      <c r="K92" s="121"/>
      <c r="L92" s="122"/>
      <c r="M92" s="10"/>
    </row>
    <row r="93" spans="1:13" ht="19.5" customHeight="1" x14ac:dyDescent="0.2">
      <c r="A93" s="50" t="s">
        <v>106</v>
      </c>
      <c r="B93" s="27">
        <v>1107.52</v>
      </c>
      <c r="C93" s="120"/>
      <c r="D93" s="121"/>
      <c r="E93" s="121"/>
      <c r="F93" s="121"/>
      <c r="G93" s="121"/>
      <c r="H93" s="121"/>
      <c r="I93" s="121"/>
      <c r="J93" s="121"/>
      <c r="K93" s="121"/>
      <c r="L93" s="122"/>
      <c r="M93" s="10"/>
    </row>
    <row r="94" spans="1:13" s="5" customFormat="1" ht="19.5" customHeight="1" x14ac:dyDescent="0.2">
      <c r="A94" s="81" t="s">
        <v>105</v>
      </c>
      <c r="B94" s="27">
        <v>-23</v>
      </c>
      <c r="C94" s="120"/>
      <c r="D94" s="121"/>
      <c r="E94" s="121"/>
      <c r="F94" s="121"/>
      <c r="G94" s="121"/>
      <c r="H94" s="121"/>
      <c r="I94" s="121"/>
      <c r="J94" s="121"/>
      <c r="K94" s="121"/>
      <c r="L94" s="122"/>
    </row>
    <row r="95" spans="1:13" ht="19.5" customHeight="1" x14ac:dyDescent="0.2">
      <c r="A95" s="50" t="s">
        <v>69</v>
      </c>
      <c r="B95" s="32">
        <f>SUM(D97,F97,H97,J97,L97)</f>
        <v>183.14000000000001</v>
      </c>
      <c r="C95" s="147"/>
      <c r="D95" s="148"/>
      <c r="E95" s="148"/>
      <c r="F95" s="148"/>
      <c r="G95" s="148"/>
      <c r="H95" s="148"/>
      <c r="I95" s="148"/>
      <c r="J95" s="148"/>
      <c r="K95" s="148"/>
      <c r="L95" s="149"/>
    </row>
    <row r="96" spans="1:13" ht="19.5" customHeight="1" thickBot="1" x14ac:dyDescent="0.25">
      <c r="A96" s="79" t="s">
        <v>35</v>
      </c>
      <c r="B96" s="34">
        <f>SUM(B87:B95)</f>
        <v>-425.62</v>
      </c>
      <c r="C96" s="147"/>
      <c r="D96" s="148"/>
      <c r="E96" s="148"/>
      <c r="F96" s="148"/>
      <c r="G96" s="148"/>
      <c r="H96" s="148"/>
      <c r="I96" s="148"/>
      <c r="J96" s="148"/>
      <c r="K96" s="148"/>
      <c r="L96" s="149"/>
    </row>
    <row r="97" spans="1:14" ht="19.5" customHeight="1" thickBot="1" x14ac:dyDescent="0.25">
      <c r="A97" s="101" t="s">
        <v>36</v>
      </c>
      <c r="B97" s="129">
        <f>B84+B96</f>
        <v>2005.5700000000002</v>
      </c>
      <c r="C97" s="29">
        <v>34.07</v>
      </c>
      <c r="D97" s="30">
        <v>34.07</v>
      </c>
      <c r="E97" s="31">
        <v>32.58</v>
      </c>
      <c r="F97" s="9">
        <v>32.58</v>
      </c>
      <c r="G97" s="31">
        <v>31.5</v>
      </c>
      <c r="H97" s="9">
        <v>31.5</v>
      </c>
      <c r="I97" s="42">
        <v>35.869999999999997</v>
      </c>
      <c r="J97" s="9">
        <v>35.869999999999997</v>
      </c>
      <c r="K97" s="42">
        <v>49.12</v>
      </c>
      <c r="L97" s="49">
        <v>49.12</v>
      </c>
    </row>
    <row r="98" spans="1:14" ht="19.5" customHeight="1" x14ac:dyDescent="0.2">
      <c r="C98" s="45"/>
      <c r="D98" s="20"/>
      <c r="E98" s="45"/>
      <c r="F98" s="20"/>
      <c r="G98" s="45"/>
      <c r="H98" s="20"/>
      <c r="I98" s="45"/>
      <c r="J98" s="20"/>
      <c r="K98" s="45"/>
      <c r="L98" s="53"/>
    </row>
    <row r="99" spans="1:14" ht="19.5" customHeight="1" thickBot="1" x14ac:dyDescent="0.25">
      <c r="C99" s="45"/>
      <c r="D99" s="20"/>
      <c r="E99" s="45"/>
      <c r="F99" s="20"/>
      <c r="G99" s="45"/>
      <c r="H99" s="20"/>
      <c r="I99" s="45"/>
      <c r="J99" s="20"/>
      <c r="K99" s="45"/>
      <c r="L99" s="20"/>
    </row>
    <row r="100" spans="1:14" ht="19.5" customHeight="1" thickBot="1" x14ac:dyDescent="0.25">
      <c r="A100" s="125" t="s">
        <v>54</v>
      </c>
      <c r="B100" s="126">
        <f>B76+B83+B96</f>
        <v>-214.2</v>
      </c>
      <c r="C100" s="17"/>
      <c r="E100" s="17"/>
      <c r="F100"/>
    </row>
    <row r="101" spans="1:14" ht="19.5" customHeight="1" thickBot="1" x14ac:dyDescent="0.25">
      <c r="A101" s="106" t="s">
        <v>55</v>
      </c>
      <c r="B101" s="127">
        <f>B68+B76+B83+B96</f>
        <v>2005.5700000000002</v>
      </c>
      <c r="C101" s="17"/>
      <c r="E101" s="17"/>
      <c r="F101"/>
    </row>
    <row r="102" spans="1:14" s="105" customFormat="1" ht="19.5" customHeight="1" x14ac:dyDescent="0.25">
      <c r="A102"/>
      <c r="B102"/>
      <c r="C102" s="104"/>
      <c r="D102" s="103"/>
      <c r="E102" s="104"/>
      <c r="F102" s="103"/>
      <c r="G102" s="104"/>
      <c r="H102" s="103"/>
      <c r="I102" s="104"/>
      <c r="J102" s="103"/>
      <c r="K102" s="104"/>
      <c r="L102" s="103"/>
    </row>
    <row r="103" spans="1:14" s="105" customFormat="1" ht="19.5" customHeight="1" x14ac:dyDescent="0.25">
      <c r="A103"/>
      <c r="B103"/>
      <c r="C103" s="104"/>
      <c r="D103" s="103"/>
      <c r="E103" s="104"/>
      <c r="F103" s="103"/>
      <c r="G103" s="104"/>
      <c r="H103" s="103"/>
      <c r="I103" s="104"/>
      <c r="J103" s="103"/>
      <c r="K103" s="104"/>
      <c r="L103" s="103"/>
    </row>
    <row r="104" spans="1:14" ht="19.5" customHeight="1" thickBot="1" x14ac:dyDescent="0.25">
      <c r="C104" s="17"/>
      <c r="E104" s="17"/>
      <c r="F104"/>
    </row>
    <row r="105" spans="1:14" ht="19.5" customHeight="1" thickBot="1" x14ac:dyDescent="0.25">
      <c r="A105" s="77" t="s">
        <v>86</v>
      </c>
      <c r="B105" s="97">
        <v>2005.57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</row>
    <row r="106" spans="1:14" ht="19.5" customHeight="1" x14ac:dyDescent="0.2">
      <c r="A106" s="59"/>
      <c r="B106" s="25">
        <v>45200</v>
      </c>
      <c r="C106" s="120"/>
      <c r="D106" s="121"/>
      <c r="E106" s="121"/>
      <c r="F106" s="121"/>
      <c r="G106" s="121"/>
      <c r="H106" s="121"/>
      <c r="I106" s="121"/>
      <c r="J106" s="121"/>
      <c r="K106" s="121"/>
      <c r="L106" s="122"/>
    </row>
    <row r="107" spans="1:14" s="5" customFormat="1" ht="19.5" customHeight="1" x14ac:dyDescent="0.2">
      <c r="A107" s="81" t="s">
        <v>88</v>
      </c>
      <c r="B107" s="27">
        <v>-6</v>
      </c>
      <c r="C107" s="147"/>
      <c r="D107" s="148"/>
      <c r="E107" s="148"/>
      <c r="F107" s="148"/>
      <c r="G107" s="148"/>
      <c r="H107" s="148"/>
      <c r="I107" s="148"/>
      <c r="J107" s="148"/>
      <c r="K107" s="148"/>
      <c r="L107" s="149"/>
      <c r="N107" s="4"/>
    </row>
    <row r="108" spans="1:14" s="5" customFormat="1" ht="19.5" customHeight="1" x14ac:dyDescent="0.2">
      <c r="A108" s="124" t="s">
        <v>114</v>
      </c>
      <c r="B108" s="27">
        <v>-295.81</v>
      </c>
      <c r="C108" s="120"/>
      <c r="D108" s="121"/>
      <c r="E108" s="121"/>
      <c r="F108" s="121"/>
      <c r="G108" s="121"/>
      <c r="H108" s="121"/>
      <c r="I108" s="121"/>
      <c r="J108" s="121"/>
      <c r="K108" s="121"/>
      <c r="L108" s="122"/>
      <c r="N108" s="4"/>
    </row>
    <row r="109" spans="1:14" s="5" customFormat="1" ht="19.5" customHeight="1" x14ac:dyDescent="0.2">
      <c r="A109" s="81" t="s">
        <v>113</v>
      </c>
      <c r="B109" s="27">
        <v>-23</v>
      </c>
      <c r="C109" s="120"/>
      <c r="D109" s="121"/>
      <c r="E109" s="121"/>
      <c r="F109" s="121"/>
      <c r="G109" s="121"/>
      <c r="H109" s="121"/>
      <c r="I109" s="121"/>
      <c r="J109" s="121"/>
      <c r="K109" s="121"/>
      <c r="L109" s="122"/>
      <c r="N109" s="4"/>
    </row>
    <row r="110" spans="1:14" s="5" customFormat="1" ht="19.5" customHeight="1" x14ac:dyDescent="0.2">
      <c r="A110" s="81" t="s">
        <v>89</v>
      </c>
      <c r="B110" s="27">
        <v>-19.93</v>
      </c>
      <c r="C110" s="120"/>
      <c r="D110" s="121"/>
      <c r="E110" s="121"/>
      <c r="F110" s="121"/>
      <c r="G110" s="121"/>
      <c r="H110" s="121"/>
      <c r="I110" s="121"/>
      <c r="J110" s="121"/>
      <c r="K110" s="121"/>
      <c r="L110" s="122"/>
      <c r="N110" s="4"/>
    </row>
    <row r="111" spans="1:14" ht="19.5" customHeight="1" x14ac:dyDescent="0.2">
      <c r="A111" s="81" t="s">
        <v>112</v>
      </c>
      <c r="B111" s="27">
        <v>-23</v>
      </c>
      <c r="C111" s="147"/>
      <c r="D111" s="148"/>
      <c r="E111" s="148"/>
      <c r="F111" s="148"/>
      <c r="G111" s="148"/>
      <c r="H111" s="148"/>
      <c r="I111" s="148"/>
      <c r="J111" s="148"/>
      <c r="K111" s="148"/>
      <c r="L111" s="149"/>
    </row>
    <row r="112" spans="1:14" ht="19.5" customHeight="1" x14ac:dyDescent="0.2">
      <c r="A112" s="50" t="s">
        <v>69</v>
      </c>
      <c r="B112" s="32">
        <f>SUM(D114,F114,H114,J114,L114)</f>
        <v>183.14000000000001</v>
      </c>
      <c r="C112" s="120"/>
      <c r="D112" s="121"/>
      <c r="E112" s="121"/>
      <c r="F112" s="121"/>
      <c r="G112" s="121"/>
      <c r="H112" s="121"/>
      <c r="I112" s="121"/>
      <c r="J112" s="121"/>
      <c r="K112" s="121"/>
      <c r="L112" s="122"/>
    </row>
    <row r="113" spans="1:13" ht="19.5" customHeight="1" thickBot="1" x14ac:dyDescent="0.25">
      <c r="A113" s="99" t="s">
        <v>35</v>
      </c>
      <c r="B113" s="100">
        <f>SUM(B107:B112)</f>
        <v>-184.6</v>
      </c>
      <c r="C113" s="147"/>
      <c r="D113" s="148"/>
      <c r="E113" s="148"/>
      <c r="F113" s="148"/>
      <c r="G113" s="148"/>
      <c r="H113" s="148"/>
      <c r="I113" s="148"/>
      <c r="J113" s="148"/>
      <c r="K113" s="148"/>
      <c r="L113" s="149"/>
    </row>
    <row r="114" spans="1:13" ht="19.5" customHeight="1" thickBot="1" x14ac:dyDescent="0.25">
      <c r="A114" s="101" t="s">
        <v>36</v>
      </c>
      <c r="B114" s="98">
        <f>B105+B113</f>
        <v>1820.97</v>
      </c>
      <c r="C114" s="29">
        <v>34.07</v>
      </c>
      <c r="D114" s="30">
        <v>34.07</v>
      </c>
      <c r="E114" s="31">
        <v>32.58</v>
      </c>
      <c r="F114" s="9">
        <v>32.58</v>
      </c>
      <c r="G114" s="31">
        <v>31.5</v>
      </c>
      <c r="H114" s="9">
        <v>31.5</v>
      </c>
      <c r="I114" s="31">
        <v>35.869999999999997</v>
      </c>
      <c r="J114" s="9">
        <v>35.869999999999997</v>
      </c>
      <c r="K114" s="31">
        <v>49.12</v>
      </c>
      <c r="L114" s="49">
        <v>49.12</v>
      </c>
    </row>
    <row r="115" spans="1:13" ht="19.5" customHeight="1" thickBot="1" x14ac:dyDescent="0.25">
      <c r="A115" s="46"/>
      <c r="B115" s="39"/>
      <c r="C115" s="35"/>
      <c r="D115" s="36"/>
      <c r="E115" s="37"/>
      <c r="F115" s="38"/>
      <c r="G115" s="37"/>
      <c r="H115" s="38"/>
      <c r="I115" s="37"/>
      <c r="J115" s="38"/>
      <c r="K115" s="37"/>
      <c r="L115" s="51"/>
      <c r="M115" s="10"/>
    </row>
    <row r="116" spans="1:13" ht="19.5" customHeight="1" x14ac:dyDescent="0.2">
      <c r="A116" s="46"/>
      <c r="B116" s="40">
        <v>45231</v>
      </c>
      <c r="C116" s="35"/>
      <c r="D116" s="36"/>
      <c r="E116" s="37"/>
      <c r="F116" s="38"/>
      <c r="G116" s="37"/>
      <c r="H116" s="38"/>
      <c r="I116" s="37"/>
      <c r="J116" s="38"/>
      <c r="K116" s="37"/>
      <c r="L116" s="51"/>
      <c r="M116" s="10"/>
    </row>
    <row r="117" spans="1:13" ht="19.5" customHeight="1" x14ac:dyDescent="0.2">
      <c r="A117" s="81" t="s">
        <v>89</v>
      </c>
      <c r="B117" s="27">
        <v>-19.93</v>
      </c>
      <c r="C117" s="120"/>
      <c r="D117" s="121"/>
      <c r="E117" s="121"/>
      <c r="F117" s="121"/>
      <c r="G117" s="121"/>
      <c r="H117" s="121"/>
      <c r="I117" s="121"/>
      <c r="J117" s="121"/>
      <c r="K117" s="121"/>
      <c r="L117" s="122"/>
      <c r="M117" s="10"/>
    </row>
    <row r="118" spans="1:13" ht="19.5" customHeight="1" x14ac:dyDescent="0.2">
      <c r="A118" s="81" t="s">
        <v>115</v>
      </c>
      <c r="B118" s="27">
        <v>-46</v>
      </c>
      <c r="C118" s="120"/>
      <c r="D118" s="121"/>
      <c r="E118" s="121"/>
      <c r="F118" s="121"/>
      <c r="G118" s="121"/>
      <c r="H118" s="121"/>
      <c r="I118" s="121"/>
      <c r="J118" s="121"/>
      <c r="K118" s="121"/>
      <c r="L118" s="122"/>
      <c r="M118" s="10"/>
    </row>
    <row r="119" spans="1:13" s="5" customFormat="1" ht="19.5" customHeight="1" x14ac:dyDescent="0.2">
      <c r="A119" s="50" t="s">
        <v>69</v>
      </c>
      <c r="B119" s="32">
        <f>D121+F121+H121+J121+L121</f>
        <v>183.14000000000001</v>
      </c>
      <c r="C119" s="147"/>
      <c r="D119" s="148"/>
      <c r="E119" s="148"/>
      <c r="F119" s="148"/>
      <c r="G119" s="148"/>
      <c r="H119" s="148"/>
      <c r="I119" s="148"/>
      <c r="J119" s="148"/>
      <c r="K119" s="148"/>
      <c r="L119" s="149"/>
    </row>
    <row r="120" spans="1:13" ht="19.5" customHeight="1" thickBot="1" x14ac:dyDescent="0.25">
      <c r="A120" s="99" t="s">
        <v>35</v>
      </c>
      <c r="B120" s="34">
        <f>SUM(B117:B119)</f>
        <v>117.21000000000001</v>
      </c>
      <c r="C120" s="147"/>
      <c r="D120" s="148"/>
      <c r="E120" s="148"/>
      <c r="F120" s="148"/>
      <c r="G120" s="148"/>
      <c r="H120" s="148"/>
      <c r="I120" s="148"/>
      <c r="J120" s="148"/>
      <c r="K120" s="148"/>
      <c r="L120" s="149"/>
    </row>
    <row r="121" spans="1:13" ht="19.5" customHeight="1" thickBot="1" x14ac:dyDescent="0.25">
      <c r="A121" s="101" t="s">
        <v>36</v>
      </c>
      <c r="B121" s="98">
        <f>B114+B120</f>
        <v>1938.18</v>
      </c>
      <c r="C121" s="29">
        <v>34.07</v>
      </c>
      <c r="D121" s="30">
        <v>34.07</v>
      </c>
      <c r="E121" s="31">
        <v>32.58</v>
      </c>
      <c r="F121" s="9">
        <v>32.58</v>
      </c>
      <c r="G121" s="31">
        <v>31.5</v>
      </c>
      <c r="H121" s="9">
        <v>31.5</v>
      </c>
      <c r="I121" s="31">
        <v>35.869999999999997</v>
      </c>
      <c r="J121" s="9">
        <v>35.869999999999997</v>
      </c>
      <c r="K121" s="31">
        <v>49.12</v>
      </c>
      <c r="L121" s="49">
        <v>49.12</v>
      </c>
    </row>
    <row r="122" spans="1:13" ht="19.5" customHeight="1" thickBot="1" x14ac:dyDescent="0.25">
      <c r="A122" s="46"/>
      <c r="B122" s="39"/>
      <c r="C122" s="35"/>
      <c r="D122" s="36"/>
      <c r="E122" s="37"/>
      <c r="F122" s="38"/>
      <c r="G122" s="37"/>
      <c r="H122" s="38"/>
      <c r="I122" s="37"/>
      <c r="J122" s="38"/>
      <c r="K122" s="37"/>
      <c r="L122" s="51"/>
      <c r="M122" s="10"/>
    </row>
    <row r="123" spans="1:13" ht="19.5" customHeight="1" x14ac:dyDescent="0.2">
      <c r="A123" s="46"/>
      <c r="B123" s="25">
        <v>45261</v>
      </c>
      <c r="C123" s="35"/>
      <c r="D123" s="36"/>
      <c r="E123" s="37"/>
      <c r="F123" s="38"/>
      <c r="G123" s="37"/>
      <c r="H123" s="38"/>
      <c r="I123" s="37"/>
      <c r="J123" s="38"/>
      <c r="K123" s="37"/>
      <c r="L123" s="51"/>
      <c r="M123" s="10"/>
    </row>
    <row r="124" spans="1:13" ht="19.5" customHeight="1" x14ac:dyDescent="0.2">
      <c r="A124" s="124" t="s">
        <v>114</v>
      </c>
      <c r="B124" s="27">
        <v>-309.55</v>
      </c>
      <c r="C124" s="120"/>
      <c r="D124" s="121"/>
      <c r="E124" s="121"/>
      <c r="F124" s="121"/>
      <c r="G124" s="121"/>
      <c r="H124" s="121"/>
      <c r="I124" s="121"/>
      <c r="J124" s="121"/>
      <c r="K124" s="121"/>
      <c r="L124" s="122"/>
      <c r="M124" s="10"/>
    </row>
    <row r="125" spans="1:13" ht="19.5" customHeight="1" x14ac:dyDescent="0.2">
      <c r="A125" s="81" t="s">
        <v>119</v>
      </c>
      <c r="B125" s="27">
        <v>2220</v>
      </c>
      <c r="C125" s="120"/>
      <c r="D125" s="121"/>
      <c r="E125" s="121"/>
      <c r="F125" s="121"/>
      <c r="G125" s="121"/>
      <c r="H125" s="121"/>
      <c r="I125" s="121"/>
      <c r="J125" s="121"/>
      <c r="K125" s="121"/>
      <c r="L125" s="122"/>
      <c r="M125" s="10"/>
    </row>
    <row r="126" spans="1:13" ht="19.5" customHeight="1" x14ac:dyDescent="0.2">
      <c r="A126" s="81" t="s">
        <v>118</v>
      </c>
      <c r="B126" s="27">
        <v>76.08</v>
      </c>
      <c r="C126" s="120"/>
      <c r="D126" s="121"/>
      <c r="E126" s="121"/>
      <c r="F126" s="121"/>
      <c r="G126" s="121"/>
      <c r="H126" s="121"/>
      <c r="I126" s="121"/>
      <c r="J126" s="121"/>
      <c r="K126" s="121"/>
      <c r="L126" s="122"/>
      <c r="M126" s="10"/>
    </row>
    <row r="127" spans="1:13" ht="19.5" customHeight="1" x14ac:dyDescent="0.2">
      <c r="A127" s="81" t="s">
        <v>117</v>
      </c>
      <c r="B127" s="27">
        <v>-23</v>
      </c>
      <c r="C127" s="120"/>
      <c r="D127" s="121"/>
      <c r="E127" s="121"/>
      <c r="F127" s="121"/>
      <c r="G127" s="121"/>
      <c r="H127" s="121"/>
      <c r="I127" s="121"/>
      <c r="J127" s="121"/>
      <c r="K127" s="121"/>
      <c r="L127" s="122"/>
      <c r="M127" s="10"/>
    </row>
    <row r="128" spans="1:13" ht="19.5" customHeight="1" x14ac:dyDescent="0.2">
      <c r="A128" s="81" t="s">
        <v>89</v>
      </c>
      <c r="B128" s="27">
        <v>-19.93</v>
      </c>
      <c r="C128" s="120"/>
      <c r="D128" s="121"/>
      <c r="E128" s="121"/>
      <c r="F128" s="121"/>
      <c r="G128" s="121"/>
      <c r="H128" s="121"/>
      <c r="I128" s="121"/>
      <c r="J128" s="121"/>
      <c r="K128" s="121"/>
      <c r="L128" s="122"/>
      <c r="M128" s="10"/>
    </row>
    <row r="129" spans="1:12" s="5" customFormat="1" ht="19.5" customHeight="1" x14ac:dyDescent="0.2">
      <c r="A129" s="124" t="s">
        <v>116</v>
      </c>
      <c r="B129" s="27">
        <v>-20</v>
      </c>
      <c r="C129" s="147"/>
      <c r="D129" s="148"/>
      <c r="E129" s="148"/>
      <c r="F129" s="148"/>
      <c r="G129" s="148"/>
      <c r="H129" s="148"/>
      <c r="I129" s="148"/>
      <c r="J129" s="148"/>
      <c r="K129" s="148"/>
      <c r="L129" s="149"/>
    </row>
    <row r="130" spans="1:12" ht="19.5" customHeight="1" x14ac:dyDescent="0.2">
      <c r="A130" s="50" t="s">
        <v>69</v>
      </c>
      <c r="B130" s="32">
        <f>SUM(D132,F132,H132,J132,L132)</f>
        <v>183.14000000000001</v>
      </c>
      <c r="C130" s="147"/>
      <c r="D130" s="148"/>
      <c r="E130" s="148"/>
      <c r="F130" s="148"/>
      <c r="G130" s="148"/>
      <c r="H130" s="148"/>
      <c r="I130" s="148"/>
      <c r="J130" s="148"/>
      <c r="K130" s="148"/>
      <c r="L130" s="149"/>
    </row>
    <row r="131" spans="1:12" ht="19.5" customHeight="1" thickBot="1" x14ac:dyDescent="0.25">
      <c r="A131" s="79" t="s">
        <v>35</v>
      </c>
      <c r="B131" s="34">
        <f>SUM(B124:B130)</f>
        <v>2106.7399999999998</v>
      </c>
      <c r="C131" s="147"/>
      <c r="D131" s="148"/>
      <c r="E131" s="148"/>
      <c r="F131" s="148"/>
      <c r="G131" s="148"/>
      <c r="H131" s="148"/>
      <c r="I131" s="148"/>
      <c r="J131" s="148"/>
      <c r="K131" s="148"/>
      <c r="L131" s="149"/>
    </row>
    <row r="132" spans="1:12" ht="19.5" customHeight="1" thickBot="1" x14ac:dyDescent="0.25">
      <c r="A132" s="101" t="s">
        <v>36</v>
      </c>
      <c r="B132" s="129">
        <f>B121+B131</f>
        <v>4044.92</v>
      </c>
      <c r="C132" s="29">
        <v>34.07</v>
      </c>
      <c r="D132" s="30">
        <v>34.07</v>
      </c>
      <c r="E132" s="31">
        <v>32.58</v>
      </c>
      <c r="F132" s="9">
        <v>32.58</v>
      </c>
      <c r="G132" s="31">
        <v>31.5</v>
      </c>
      <c r="H132" s="9">
        <v>31.5</v>
      </c>
      <c r="I132" s="42">
        <v>35.869999999999997</v>
      </c>
      <c r="J132" s="9">
        <v>35.869999999999997</v>
      </c>
      <c r="K132" s="42">
        <v>49.12</v>
      </c>
      <c r="L132" s="49">
        <v>49.12</v>
      </c>
    </row>
    <row r="133" spans="1:12" ht="16" x14ac:dyDescent="0.2">
      <c r="C133" s="45"/>
      <c r="D133" s="20"/>
      <c r="E133" s="45"/>
      <c r="F133" s="20"/>
      <c r="G133" s="45"/>
      <c r="H133" s="20"/>
      <c r="I133" s="45"/>
      <c r="J133" s="20"/>
      <c r="K133" s="45"/>
      <c r="L133" s="53"/>
    </row>
    <row r="134" spans="1:12" ht="17" thickBot="1" x14ac:dyDescent="0.25">
      <c r="C134" s="45"/>
      <c r="D134" s="20"/>
      <c r="E134" s="45"/>
      <c r="F134" s="20"/>
      <c r="G134" s="45"/>
      <c r="H134" s="20"/>
      <c r="I134" s="45"/>
      <c r="J134" s="20"/>
      <c r="K134" s="45"/>
      <c r="L134" s="20"/>
    </row>
    <row r="135" spans="1:12" ht="25" thickBot="1" x14ac:dyDescent="0.25">
      <c r="A135" s="125" t="s">
        <v>60</v>
      </c>
      <c r="B135" s="126">
        <f>B113+B120+B131</f>
        <v>2039.35</v>
      </c>
      <c r="C135" s="17"/>
      <c r="E135" s="17"/>
      <c r="F135"/>
    </row>
    <row r="136" spans="1:12" ht="25" thickBot="1" x14ac:dyDescent="0.25">
      <c r="A136" s="106" t="s">
        <v>61</v>
      </c>
      <c r="B136" s="127">
        <f>B105+B113+B120+B131</f>
        <v>4044.92</v>
      </c>
      <c r="C136" s="17"/>
      <c r="E136" s="17"/>
      <c r="F136"/>
    </row>
    <row r="137" spans="1:12" s="105" customFormat="1" ht="21" x14ac:dyDescent="0.25">
      <c r="A137"/>
      <c r="B137"/>
      <c r="C137" s="104"/>
      <c r="D137" s="103"/>
      <c r="E137" s="104"/>
      <c r="F137" s="103"/>
      <c r="G137" s="104"/>
      <c r="H137" s="103"/>
      <c r="I137" s="104"/>
      <c r="J137" s="103"/>
      <c r="K137" s="104"/>
      <c r="L137" s="103"/>
    </row>
    <row r="138" spans="1:12" s="105" customFormat="1" ht="21" x14ac:dyDescent="0.25">
      <c r="A138"/>
      <c r="B138"/>
      <c r="C138" s="104"/>
      <c r="D138" s="103"/>
      <c r="E138" s="104"/>
      <c r="F138" s="103"/>
      <c r="G138" s="104"/>
      <c r="H138" s="103"/>
      <c r="I138" s="104"/>
      <c r="J138" s="103"/>
      <c r="K138" s="104"/>
      <c r="L138" s="103"/>
    </row>
    <row r="139" spans="1:12" x14ac:dyDescent="0.2">
      <c r="C139" s="17"/>
      <c r="E139" s="17"/>
      <c r="F139"/>
    </row>
    <row r="140" spans="1:12" x14ac:dyDescent="0.2">
      <c r="C140" s="17"/>
      <c r="E140" s="17"/>
      <c r="F140"/>
    </row>
    <row r="141" spans="1:12" x14ac:dyDescent="0.2">
      <c r="C141" s="17"/>
      <c r="E141" s="17"/>
      <c r="F141"/>
    </row>
    <row r="142" spans="1:12" x14ac:dyDescent="0.2">
      <c r="C142" s="17"/>
      <c r="E142" s="17"/>
      <c r="F142"/>
    </row>
    <row r="143" spans="1:12" x14ac:dyDescent="0.2">
      <c r="C143" s="17"/>
      <c r="E143" s="17"/>
      <c r="F143"/>
    </row>
    <row r="144" spans="1:12" x14ac:dyDescent="0.2">
      <c r="C144" s="17"/>
      <c r="E144" s="17"/>
      <c r="F144"/>
    </row>
    <row r="145" spans="3:6" x14ac:dyDescent="0.2">
      <c r="C145" s="17"/>
      <c r="E145" s="17"/>
      <c r="F145"/>
    </row>
    <row r="146" spans="3:6" x14ac:dyDescent="0.2">
      <c r="C146" s="17"/>
      <c r="E146" s="17"/>
      <c r="F146"/>
    </row>
    <row r="147" spans="3:6" x14ac:dyDescent="0.2">
      <c r="C147" s="17"/>
      <c r="E147" s="17"/>
      <c r="F147"/>
    </row>
    <row r="148" spans="3:6" x14ac:dyDescent="0.2">
      <c r="C148" s="17"/>
      <c r="E148" s="17"/>
      <c r="F148"/>
    </row>
    <row r="149" spans="3:6" x14ac:dyDescent="0.2">
      <c r="C149" s="17"/>
      <c r="E149" s="17"/>
      <c r="F149"/>
    </row>
    <row r="150" spans="3:6" x14ac:dyDescent="0.2">
      <c r="C150" s="17"/>
      <c r="E150" s="17"/>
      <c r="F150"/>
    </row>
    <row r="151" spans="3:6" x14ac:dyDescent="0.2">
      <c r="C151" s="17"/>
      <c r="E151" s="17"/>
      <c r="F151"/>
    </row>
    <row r="152" spans="3:6" x14ac:dyDescent="0.2">
      <c r="C152" s="17"/>
      <c r="E152" s="17"/>
      <c r="F152"/>
    </row>
    <row r="153" spans="3:6" x14ac:dyDescent="0.2">
      <c r="C153" s="17"/>
      <c r="E153" s="17"/>
      <c r="F153"/>
    </row>
    <row r="154" spans="3:6" x14ac:dyDescent="0.2">
      <c r="C154" s="17"/>
      <c r="E154" s="17"/>
      <c r="F154"/>
    </row>
    <row r="155" spans="3:6" x14ac:dyDescent="0.2">
      <c r="C155" s="17"/>
      <c r="E155" s="17"/>
      <c r="F155"/>
    </row>
    <row r="156" spans="3:6" x14ac:dyDescent="0.2">
      <c r="C156" s="17"/>
      <c r="E156" s="17"/>
      <c r="F156"/>
    </row>
    <row r="157" spans="3:6" x14ac:dyDescent="0.2">
      <c r="C157" s="17"/>
      <c r="E157" s="17"/>
      <c r="F157"/>
    </row>
    <row r="158" spans="3:6" x14ac:dyDescent="0.2">
      <c r="C158" s="17"/>
      <c r="E158" s="17"/>
      <c r="F158"/>
    </row>
    <row r="159" spans="3:6" x14ac:dyDescent="0.2">
      <c r="C159" s="17"/>
      <c r="E159" s="17"/>
      <c r="F159"/>
    </row>
    <row r="160" spans="3:6" x14ac:dyDescent="0.2">
      <c r="C160" s="17"/>
      <c r="E160" s="17"/>
      <c r="F160"/>
    </row>
    <row r="161" spans="3:6" x14ac:dyDescent="0.2">
      <c r="C161" s="17"/>
      <c r="E161" s="17"/>
      <c r="F161"/>
    </row>
    <row r="162" spans="3:6" x14ac:dyDescent="0.2">
      <c r="C162" s="17"/>
      <c r="E162" s="17"/>
      <c r="F162"/>
    </row>
    <row r="163" spans="3:6" x14ac:dyDescent="0.2">
      <c r="C163" s="17"/>
      <c r="E163" s="17"/>
      <c r="F163"/>
    </row>
    <row r="164" spans="3:6" x14ac:dyDescent="0.2">
      <c r="C164" s="17"/>
      <c r="E164" s="17"/>
      <c r="F164"/>
    </row>
    <row r="165" spans="3:6" x14ac:dyDescent="0.2">
      <c r="C165" s="17"/>
      <c r="E165" s="17"/>
      <c r="F165"/>
    </row>
    <row r="166" spans="3:6" x14ac:dyDescent="0.2">
      <c r="C166" s="17"/>
      <c r="E166" s="17"/>
      <c r="F166"/>
    </row>
    <row r="167" spans="3:6" x14ac:dyDescent="0.2">
      <c r="C167" s="17"/>
      <c r="E167" s="17"/>
      <c r="F167"/>
    </row>
    <row r="168" spans="3:6" x14ac:dyDescent="0.2">
      <c r="C168" s="17"/>
      <c r="E168" s="17"/>
      <c r="F168"/>
    </row>
    <row r="169" spans="3:6" x14ac:dyDescent="0.2">
      <c r="C169" s="17"/>
      <c r="E169" s="17"/>
      <c r="F169"/>
    </row>
    <row r="170" spans="3:6" x14ac:dyDescent="0.2">
      <c r="C170" s="17"/>
      <c r="E170" s="17"/>
      <c r="F170"/>
    </row>
    <row r="171" spans="3:6" x14ac:dyDescent="0.2">
      <c r="C171" s="17"/>
      <c r="E171" s="17"/>
      <c r="F171"/>
    </row>
    <row r="172" spans="3:6" x14ac:dyDescent="0.2">
      <c r="C172" s="17"/>
      <c r="E172" s="17"/>
      <c r="F172"/>
    </row>
    <row r="173" spans="3:6" x14ac:dyDescent="0.2">
      <c r="C173" s="17"/>
      <c r="E173" s="17"/>
      <c r="F173"/>
    </row>
    <row r="174" spans="3:6" x14ac:dyDescent="0.2">
      <c r="C174" s="17"/>
      <c r="E174" s="17"/>
      <c r="F174"/>
    </row>
    <row r="175" spans="3:6" x14ac:dyDescent="0.2">
      <c r="C175" s="17"/>
      <c r="E175" s="17"/>
      <c r="F175"/>
    </row>
    <row r="176" spans="3:6" x14ac:dyDescent="0.2">
      <c r="C176" s="17"/>
      <c r="E176" s="17"/>
      <c r="F176"/>
    </row>
    <row r="177" spans="3:6" x14ac:dyDescent="0.2">
      <c r="C177" s="17"/>
      <c r="E177" s="17"/>
      <c r="F177"/>
    </row>
    <row r="178" spans="3:6" x14ac:dyDescent="0.2">
      <c r="C178" s="17"/>
      <c r="E178" s="17"/>
      <c r="F178"/>
    </row>
    <row r="179" spans="3:6" x14ac:dyDescent="0.2">
      <c r="C179" s="17"/>
      <c r="E179" s="17"/>
      <c r="F179"/>
    </row>
    <row r="180" spans="3:6" x14ac:dyDescent="0.2">
      <c r="C180" s="17"/>
      <c r="E180" s="17"/>
      <c r="F180"/>
    </row>
    <row r="181" spans="3:6" x14ac:dyDescent="0.2">
      <c r="C181" s="17"/>
      <c r="E181" s="17"/>
      <c r="F181"/>
    </row>
    <row r="182" spans="3:6" x14ac:dyDescent="0.2">
      <c r="C182" s="17"/>
      <c r="E182" s="17"/>
      <c r="F182"/>
    </row>
    <row r="183" spans="3:6" x14ac:dyDescent="0.2">
      <c r="C183" s="17"/>
      <c r="E183" s="17"/>
      <c r="F183"/>
    </row>
    <row r="184" spans="3:6" x14ac:dyDescent="0.2">
      <c r="C184" s="17"/>
      <c r="E184" s="17"/>
      <c r="F184"/>
    </row>
    <row r="185" spans="3:6" x14ac:dyDescent="0.2">
      <c r="C185" s="17"/>
      <c r="E185" s="17"/>
      <c r="F185"/>
    </row>
    <row r="186" spans="3:6" x14ac:dyDescent="0.2">
      <c r="C186" s="17"/>
      <c r="E186" s="17"/>
      <c r="F186"/>
    </row>
    <row r="187" spans="3:6" x14ac:dyDescent="0.2">
      <c r="C187" s="17"/>
      <c r="E187" s="17"/>
      <c r="F187"/>
    </row>
    <row r="188" spans="3:6" x14ac:dyDescent="0.2">
      <c r="C188" s="17"/>
      <c r="E188" s="17"/>
      <c r="F188"/>
    </row>
    <row r="189" spans="3:6" x14ac:dyDescent="0.2">
      <c r="C189" s="17"/>
      <c r="E189" s="17"/>
      <c r="F189"/>
    </row>
    <row r="190" spans="3:6" x14ac:dyDescent="0.2">
      <c r="C190" s="17"/>
      <c r="E190" s="17"/>
      <c r="F190"/>
    </row>
    <row r="191" spans="3:6" x14ac:dyDescent="0.2">
      <c r="C191" s="17"/>
      <c r="E191" s="17"/>
      <c r="F191"/>
    </row>
    <row r="192" spans="3:6" x14ac:dyDescent="0.2">
      <c r="C192" s="17"/>
      <c r="E192" s="17"/>
      <c r="F192"/>
    </row>
    <row r="193" spans="3:6" x14ac:dyDescent="0.2">
      <c r="C193" s="17"/>
      <c r="E193" s="17"/>
      <c r="F193"/>
    </row>
    <row r="194" spans="3:6" x14ac:dyDescent="0.2">
      <c r="C194" s="17"/>
      <c r="E194" s="17"/>
      <c r="F194"/>
    </row>
    <row r="195" spans="3:6" x14ac:dyDescent="0.2">
      <c r="C195" s="17"/>
      <c r="E195" s="17"/>
      <c r="F195"/>
    </row>
    <row r="196" spans="3:6" x14ac:dyDescent="0.2">
      <c r="C196" s="17"/>
      <c r="E196" s="17"/>
      <c r="F196"/>
    </row>
    <row r="197" spans="3:6" x14ac:dyDescent="0.2">
      <c r="C197" s="17"/>
      <c r="E197" s="17"/>
      <c r="F197"/>
    </row>
    <row r="198" spans="3:6" x14ac:dyDescent="0.2">
      <c r="C198" s="17"/>
      <c r="E198" s="17"/>
      <c r="F198"/>
    </row>
    <row r="199" spans="3:6" x14ac:dyDescent="0.2">
      <c r="C199" s="17"/>
      <c r="E199" s="17"/>
      <c r="F199"/>
    </row>
    <row r="200" spans="3:6" x14ac:dyDescent="0.2">
      <c r="C200" s="17"/>
      <c r="E200" s="17"/>
      <c r="F200"/>
    </row>
    <row r="201" spans="3:6" x14ac:dyDescent="0.2">
      <c r="C201" s="17"/>
      <c r="E201" s="17"/>
      <c r="F201"/>
    </row>
    <row r="202" spans="3:6" x14ac:dyDescent="0.2">
      <c r="C202" s="17"/>
      <c r="E202" s="17"/>
      <c r="F202"/>
    </row>
    <row r="203" spans="3:6" x14ac:dyDescent="0.2">
      <c r="C203" s="17"/>
      <c r="E203" s="17"/>
      <c r="F203"/>
    </row>
    <row r="204" spans="3:6" x14ac:dyDescent="0.2">
      <c r="C204" s="17"/>
      <c r="E204" s="17"/>
      <c r="F204"/>
    </row>
    <row r="205" spans="3:6" x14ac:dyDescent="0.2">
      <c r="C205" s="17"/>
      <c r="E205" s="17"/>
      <c r="F205"/>
    </row>
    <row r="206" spans="3:6" x14ac:dyDescent="0.2">
      <c r="C206" s="17"/>
      <c r="E206" s="17"/>
      <c r="F206"/>
    </row>
    <row r="207" spans="3:6" x14ac:dyDescent="0.2">
      <c r="C207" s="17"/>
      <c r="E207" s="17"/>
      <c r="F207"/>
    </row>
    <row r="208" spans="3:6" x14ac:dyDescent="0.2">
      <c r="C208" s="17"/>
      <c r="E208" s="17"/>
      <c r="F208"/>
    </row>
    <row r="209" spans="3:6" x14ac:dyDescent="0.2">
      <c r="C209" s="17"/>
      <c r="E209" s="17"/>
      <c r="F209"/>
    </row>
    <row r="210" spans="3:6" x14ac:dyDescent="0.2">
      <c r="C210" s="17"/>
      <c r="E210" s="17"/>
      <c r="F210"/>
    </row>
    <row r="211" spans="3:6" x14ac:dyDescent="0.2">
      <c r="C211" s="17"/>
      <c r="E211" s="17"/>
      <c r="F211"/>
    </row>
    <row r="212" spans="3:6" x14ac:dyDescent="0.2">
      <c r="C212" s="17"/>
      <c r="E212" s="17"/>
      <c r="F212"/>
    </row>
    <row r="213" spans="3:6" x14ac:dyDescent="0.2">
      <c r="C213" s="17"/>
      <c r="E213" s="17"/>
      <c r="F213"/>
    </row>
    <row r="214" spans="3:6" x14ac:dyDescent="0.2">
      <c r="C214" s="17"/>
      <c r="E214" s="17"/>
      <c r="F214"/>
    </row>
    <row r="215" spans="3:6" x14ac:dyDescent="0.2">
      <c r="C215" s="17"/>
      <c r="E215" s="17"/>
      <c r="F215"/>
    </row>
    <row r="216" spans="3:6" x14ac:dyDescent="0.2">
      <c r="C216" s="17"/>
      <c r="E216" s="17"/>
      <c r="F216"/>
    </row>
    <row r="217" spans="3:6" x14ac:dyDescent="0.2">
      <c r="C217" s="17"/>
      <c r="E217" s="17"/>
      <c r="F217"/>
    </row>
    <row r="218" spans="3:6" x14ac:dyDescent="0.2">
      <c r="C218" s="17"/>
      <c r="E218" s="17"/>
      <c r="F218"/>
    </row>
    <row r="219" spans="3:6" x14ac:dyDescent="0.2">
      <c r="C219" s="17"/>
      <c r="E219" s="17"/>
      <c r="F219"/>
    </row>
    <row r="220" spans="3:6" x14ac:dyDescent="0.2">
      <c r="C220" s="17"/>
      <c r="E220" s="17"/>
      <c r="F220"/>
    </row>
    <row r="221" spans="3:6" x14ac:dyDescent="0.2">
      <c r="C221" s="17"/>
      <c r="E221" s="17"/>
      <c r="F221"/>
    </row>
    <row r="222" spans="3:6" x14ac:dyDescent="0.2">
      <c r="C222" s="17"/>
      <c r="E222" s="17"/>
      <c r="F222"/>
    </row>
    <row r="223" spans="3:6" x14ac:dyDescent="0.2">
      <c r="C223" s="17"/>
      <c r="E223" s="17"/>
      <c r="F223"/>
    </row>
    <row r="224" spans="3:6" x14ac:dyDescent="0.2">
      <c r="C224" s="17"/>
      <c r="E224" s="17"/>
      <c r="F224"/>
    </row>
    <row r="225" spans="3:6" x14ac:dyDescent="0.2">
      <c r="C225" s="17"/>
      <c r="E225" s="17"/>
      <c r="F225"/>
    </row>
    <row r="226" spans="3:6" x14ac:dyDescent="0.2">
      <c r="C226" s="17"/>
      <c r="E226" s="17"/>
      <c r="F226"/>
    </row>
    <row r="227" spans="3:6" x14ac:dyDescent="0.2">
      <c r="C227" s="17"/>
      <c r="E227" s="17"/>
      <c r="F227"/>
    </row>
    <row r="228" spans="3:6" x14ac:dyDescent="0.2">
      <c r="C228" s="17"/>
      <c r="E228" s="17"/>
      <c r="F228"/>
    </row>
    <row r="229" spans="3:6" x14ac:dyDescent="0.2">
      <c r="C229" s="17"/>
      <c r="E229" s="17"/>
      <c r="F229"/>
    </row>
    <row r="230" spans="3:6" x14ac:dyDescent="0.2">
      <c r="C230" s="17"/>
      <c r="E230" s="17"/>
      <c r="F230"/>
    </row>
    <row r="231" spans="3:6" x14ac:dyDescent="0.2">
      <c r="C231" s="17"/>
      <c r="E231" s="17"/>
      <c r="F231"/>
    </row>
    <row r="232" spans="3:6" x14ac:dyDescent="0.2">
      <c r="C232" s="17"/>
      <c r="E232" s="17"/>
      <c r="F232"/>
    </row>
    <row r="233" spans="3:6" x14ac:dyDescent="0.2">
      <c r="C233" s="17"/>
      <c r="E233" s="17"/>
      <c r="F233"/>
    </row>
    <row r="234" spans="3:6" x14ac:dyDescent="0.2">
      <c r="C234" s="17"/>
      <c r="E234" s="17"/>
      <c r="F234"/>
    </row>
    <row r="235" spans="3:6" x14ac:dyDescent="0.2">
      <c r="C235" s="17"/>
      <c r="E235" s="17"/>
      <c r="F235"/>
    </row>
    <row r="236" spans="3:6" x14ac:dyDescent="0.2">
      <c r="C236" s="17"/>
      <c r="E236" s="17"/>
      <c r="F236"/>
    </row>
    <row r="237" spans="3:6" x14ac:dyDescent="0.2">
      <c r="C237" s="17"/>
      <c r="E237" s="17"/>
      <c r="F237"/>
    </row>
    <row r="238" spans="3:6" x14ac:dyDescent="0.2">
      <c r="C238" s="17"/>
      <c r="E238" s="17"/>
      <c r="F238"/>
    </row>
    <row r="239" spans="3:6" x14ac:dyDescent="0.2">
      <c r="C239" s="17"/>
      <c r="E239" s="17"/>
      <c r="F239"/>
    </row>
    <row r="240" spans="3:6" x14ac:dyDescent="0.2">
      <c r="C240" s="17"/>
      <c r="E240" s="17"/>
      <c r="F240"/>
    </row>
    <row r="241" spans="3:6" x14ac:dyDescent="0.2">
      <c r="C241" s="17"/>
      <c r="E241" s="17"/>
      <c r="F241"/>
    </row>
    <row r="242" spans="3:6" x14ac:dyDescent="0.2">
      <c r="C242" s="17"/>
      <c r="E242" s="17"/>
      <c r="F242"/>
    </row>
    <row r="243" spans="3:6" x14ac:dyDescent="0.2">
      <c r="C243" s="17"/>
      <c r="E243" s="17"/>
      <c r="F243"/>
    </row>
    <row r="244" spans="3:6" x14ac:dyDescent="0.2">
      <c r="C244" s="17"/>
      <c r="E244" s="17"/>
      <c r="F244"/>
    </row>
    <row r="245" spans="3:6" x14ac:dyDescent="0.2">
      <c r="C245" s="17"/>
      <c r="E245" s="17"/>
      <c r="F245"/>
    </row>
    <row r="246" spans="3:6" x14ac:dyDescent="0.2">
      <c r="C246" s="17"/>
      <c r="E246" s="17"/>
      <c r="F246"/>
    </row>
    <row r="247" spans="3:6" x14ac:dyDescent="0.2">
      <c r="C247" s="17"/>
      <c r="E247" s="17"/>
      <c r="F247"/>
    </row>
    <row r="248" spans="3:6" x14ac:dyDescent="0.2">
      <c r="C248" s="17"/>
      <c r="E248" s="17"/>
      <c r="F248"/>
    </row>
    <row r="249" spans="3:6" x14ac:dyDescent="0.2">
      <c r="C249" s="17"/>
      <c r="E249" s="17"/>
      <c r="F249"/>
    </row>
    <row r="250" spans="3:6" x14ac:dyDescent="0.2">
      <c r="C250" s="17"/>
      <c r="E250" s="17"/>
      <c r="F250"/>
    </row>
    <row r="251" spans="3:6" x14ac:dyDescent="0.2">
      <c r="C251" s="17"/>
      <c r="E251" s="17"/>
      <c r="F251"/>
    </row>
    <row r="252" spans="3:6" x14ac:dyDescent="0.2">
      <c r="C252" s="17"/>
      <c r="E252" s="17"/>
      <c r="F252"/>
    </row>
    <row r="253" spans="3:6" x14ac:dyDescent="0.2">
      <c r="C253" s="17"/>
      <c r="E253" s="17"/>
      <c r="F253"/>
    </row>
    <row r="254" spans="3:6" x14ac:dyDescent="0.2">
      <c r="C254" s="17"/>
      <c r="E254" s="17"/>
      <c r="F254"/>
    </row>
  </sheetData>
  <mergeCells count="28">
    <mergeCell ref="A1:L1"/>
    <mergeCell ref="A2:A4"/>
    <mergeCell ref="C2:D2"/>
    <mergeCell ref="E2:F2"/>
    <mergeCell ref="G2:H2"/>
    <mergeCell ref="I2:J2"/>
    <mergeCell ref="K2:L2"/>
    <mergeCell ref="C76:L76"/>
    <mergeCell ref="C10:L10"/>
    <mergeCell ref="C29:L29"/>
    <mergeCell ref="C43:L43"/>
    <mergeCell ref="C44:L44"/>
    <mergeCell ref="C51:L51"/>
    <mergeCell ref="C60:L60"/>
    <mergeCell ref="C75:L75"/>
    <mergeCell ref="C11:L11"/>
    <mergeCell ref="C18:L18"/>
    <mergeCell ref="C83:L83"/>
    <mergeCell ref="C95:L95"/>
    <mergeCell ref="C96:L96"/>
    <mergeCell ref="C111:L111"/>
    <mergeCell ref="C113:L113"/>
    <mergeCell ref="C107:L107"/>
    <mergeCell ref="C119:L119"/>
    <mergeCell ref="C129:L129"/>
    <mergeCell ref="C130:L130"/>
    <mergeCell ref="C131:L131"/>
    <mergeCell ref="C120:L120"/>
  </mergeCells>
  <conditionalFormatting sqref="A11">
    <cfRule type="cellIs" dxfId="304" priority="204" operator="greaterThan">
      <formula>#REF!</formula>
    </cfRule>
    <cfRule type="cellIs" dxfId="303" priority="203" operator="notEqual">
      <formula>#REF!</formula>
    </cfRule>
  </conditionalFormatting>
  <conditionalFormatting sqref="A18">
    <cfRule type="cellIs" dxfId="302" priority="102" operator="greaterThan">
      <formula>#REF!</formula>
    </cfRule>
    <cfRule type="cellIs" dxfId="301" priority="101" operator="notEqual">
      <formula>#REF!</formula>
    </cfRule>
  </conditionalFormatting>
  <conditionalFormatting sqref="A28:A29">
    <cfRule type="cellIs" dxfId="300" priority="56" operator="notEqual">
      <formula>#REF!</formula>
    </cfRule>
    <cfRule type="cellIs" dxfId="299" priority="57" operator="greaterThan">
      <formula>#REF!</formula>
    </cfRule>
  </conditionalFormatting>
  <conditionalFormatting sqref="A43">
    <cfRule type="cellIs" dxfId="298" priority="97" operator="notEqual">
      <formula>#REF!</formula>
    </cfRule>
    <cfRule type="cellIs" dxfId="297" priority="98" operator="greaterThan">
      <formula>#REF!</formula>
    </cfRule>
  </conditionalFormatting>
  <conditionalFormatting sqref="A50">
    <cfRule type="cellIs" dxfId="296" priority="95" operator="notEqual">
      <formula>#REF!</formula>
    </cfRule>
    <cfRule type="cellIs" dxfId="295" priority="96" operator="greaterThan">
      <formula>#REF!</formula>
    </cfRule>
  </conditionalFormatting>
  <conditionalFormatting sqref="A59">
    <cfRule type="cellIs" dxfId="294" priority="93" operator="notEqual">
      <formula>#REF!</formula>
    </cfRule>
    <cfRule type="cellIs" dxfId="293" priority="94" operator="greaterThan">
      <formula>#REF!</formula>
    </cfRule>
  </conditionalFormatting>
  <conditionalFormatting sqref="A75">
    <cfRule type="cellIs" dxfId="292" priority="91" operator="notEqual">
      <formula>#REF!</formula>
    </cfRule>
    <cfRule type="cellIs" dxfId="291" priority="92" operator="greaterThan">
      <formula>#REF!</formula>
    </cfRule>
  </conditionalFormatting>
  <conditionalFormatting sqref="A82">
    <cfRule type="cellIs" dxfId="290" priority="89" operator="notEqual">
      <formula>#REF!</formula>
    </cfRule>
    <cfRule type="cellIs" dxfId="289" priority="90" operator="greaterThan">
      <formula>#REF!</formula>
    </cfRule>
  </conditionalFormatting>
  <conditionalFormatting sqref="A93">
    <cfRule type="cellIs" dxfId="288" priority="17" operator="notEqual">
      <formula>#REF!</formula>
    </cfRule>
    <cfRule type="cellIs" dxfId="287" priority="18" operator="greaterThan">
      <formula>#REF!</formula>
    </cfRule>
  </conditionalFormatting>
  <conditionalFormatting sqref="A95">
    <cfRule type="cellIs" dxfId="286" priority="87" operator="notEqual">
      <formula>#REF!</formula>
    </cfRule>
    <cfRule type="cellIs" dxfId="285" priority="88" operator="greaterThan">
      <formula>#REF!</formula>
    </cfRule>
  </conditionalFormatting>
  <conditionalFormatting sqref="A112">
    <cfRule type="cellIs" dxfId="284" priority="86" operator="greaterThan">
      <formula>#REF!</formula>
    </cfRule>
    <cfRule type="cellIs" dxfId="283" priority="85" operator="notEqual">
      <formula>#REF!</formula>
    </cfRule>
  </conditionalFormatting>
  <conditionalFormatting sqref="A119">
    <cfRule type="cellIs" dxfId="282" priority="83" operator="notEqual">
      <formula>#REF!</formula>
    </cfRule>
    <cfRule type="cellIs" dxfId="281" priority="84" operator="greaterThan">
      <formula>#REF!</formula>
    </cfRule>
  </conditionalFormatting>
  <conditionalFormatting sqref="A130">
    <cfRule type="cellIs" dxfId="280" priority="82" operator="greaterThan">
      <formula>#REF!</formula>
    </cfRule>
    <cfRule type="cellIs" dxfId="279" priority="81" operator="notEqual">
      <formula>#REF!</formula>
    </cfRule>
  </conditionalFormatting>
  <conditionalFormatting sqref="E121:H123">
    <cfRule type="cellIs" dxfId="278" priority="6" operator="greaterThan">
      <formula>#REF!</formula>
    </cfRule>
  </conditionalFormatting>
  <conditionalFormatting sqref="E12:K14">
    <cfRule type="cellIs" dxfId="277" priority="74" operator="greaterThan">
      <formula>#REF!</formula>
    </cfRule>
  </conditionalFormatting>
  <conditionalFormatting sqref="E45:K47">
    <cfRule type="cellIs" dxfId="276" priority="49" operator="greaterThan">
      <formula>#REF!</formula>
    </cfRule>
  </conditionalFormatting>
  <conditionalFormatting sqref="E52:K54">
    <cfRule type="cellIs" dxfId="275" priority="42" operator="greaterThan">
      <formula>#REF!</formula>
    </cfRule>
  </conditionalFormatting>
  <conditionalFormatting sqref="E84:K86">
    <cfRule type="cellIs" dxfId="274" priority="23" operator="greaterThan">
      <formula>#REF!</formula>
    </cfRule>
  </conditionalFormatting>
  <conditionalFormatting sqref="E114:K116">
    <cfRule type="cellIs" dxfId="273" priority="11" operator="greaterThan">
      <formula>#REF!</formula>
    </cfRule>
  </conditionalFormatting>
  <conditionalFormatting sqref="E30:L33">
    <cfRule type="cellIs" dxfId="272" priority="60" operator="greaterThan">
      <formula>#REF!</formula>
    </cfRule>
  </conditionalFormatting>
  <conditionalFormatting sqref="E61:L61">
    <cfRule type="cellIs" dxfId="271" priority="33" operator="greaterThan">
      <formula>#REF!</formula>
    </cfRule>
  </conditionalFormatting>
  <conditionalFormatting sqref="E77:L77">
    <cfRule type="cellIs" dxfId="270" priority="28" operator="greaterThan">
      <formula>#REF!</formula>
    </cfRule>
  </conditionalFormatting>
  <conditionalFormatting sqref="E97:L97">
    <cfRule type="cellIs" dxfId="269" priority="16" operator="greaterThan">
      <formula>#REF!</formula>
    </cfRule>
  </conditionalFormatting>
  <conditionalFormatting sqref="E132:L132">
    <cfRule type="cellIs" dxfId="268" priority="1" operator="greaterThan">
      <formula>#REF!</formula>
    </cfRule>
  </conditionalFormatting>
  <conditionalFormatting sqref="E19:M22">
    <cfRule type="cellIs" dxfId="267" priority="67" operator="greaterThan">
      <formula>#REF!</formula>
    </cfRule>
  </conditionalFormatting>
  <conditionalFormatting sqref="E78:M79">
    <cfRule type="cellIs" dxfId="266" priority="103" operator="greaterThan">
      <formula>#REF!</formula>
    </cfRule>
  </conditionalFormatting>
  <conditionalFormatting sqref="I121:L121">
    <cfRule type="cellIs" dxfId="265" priority="8" operator="greaterThan">
      <formula>#REF!</formula>
    </cfRule>
  </conditionalFormatting>
  <conditionalFormatting sqref="I122:M123">
    <cfRule type="cellIs" dxfId="264" priority="231" operator="greaterThan">
      <formula>#REF!</formula>
    </cfRule>
  </conditionalFormatting>
  <conditionalFormatting sqref="K12:K14">
    <cfRule type="cellIs" dxfId="263" priority="75" operator="notEqual">
      <formula>#REF!</formula>
    </cfRule>
  </conditionalFormatting>
  <conditionalFormatting sqref="K45:K47">
    <cfRule type="cellIs" dxfId="262" priority="50" operator="notEqual">
      <formula>#REF!</formula>
    </cfRule>
  </conditionalFormatting>
  <conditionalFormatting sqref="K52:K54">
    <cfRule type="cellIs" dxfId="261" priority="43" operator="notEqual">
      <formula>#REF!</formula>
    </cfRule>
  </conditionalFormatting>
  <conditionalFormatting sqref="K77:K79">
    <cfRule type="cellIs" dxfId="260" priority="292" operator="notEqual">
      <formula>#REF!</formula>
    </cfRule>
  </conditionalFormatting>
  <conditionalFormatting sqref="K84:K86">
    <cfRule type="cellIs" dxfId="259" priority="269" operator="notEqual">
      <formula>#REF!</formula>
    </cfRule>
  </conditionalFormatting>
  <conditionalFormatting sqref="K114:K116">
    <cfRule type="cellIs" dxfId="258" priority="253" operator="notEqual">
      <formula>#REF!</formula>
    </cfRule>
  </conditionalFormatting>
  <conditionalFormatting sqref="K121:K123">
    <cfRule type="cellIs" dxfId="257" priority="230" operator="notEqual">
      <formula>#REF!</formula>
    </cfRule>
  </conditionalFormatting>
  <conditionalFormatting sqref="K30:L33">
    <cfRule type="cellIs" dxfId="256" priority="61" operator="notEqual">
      <formula>#REF!</formula>
    </cfRule>
  </conditionalFormatting>
  <conditionalFormatting sqref="K61:L61">
    <cfRule type="cellIs" dxfId="255" priority="34" operator="notEqual">
      <formula>#REF!</formula>
    </cfRule>
  </conditionalFormatting>
  <conditionalFormatting sqref="K97:L97">
    <cfRule type="cellIs" dxfId="254" priority="20" operator="notEqual">
      <formula>#REF!</formula>
    </cfRule>
  </conditionalFormatting>
  <conditionalFormatting sqref="K132:L132">
    <cfRule type="cellIs" dxfId="253" priority="2" operator="notEqual">
      <formula>#REF!</formula>
    </cfRule>
  </conditionalFormatting>
  <conditionalFormatting sqref="K19:M22">
    <cfRule type="cellIs" dxfId="252" priority="68" operator="notEqual">
      <formula>#REF!</formula>
    </cfRule>
  </conditionalFormatting>
  <conditionalFormatting sqref="L12:L13">
    <cfRule type="cellIs" dxfId="251" priority="79" operator="notEqual">
      <formula>#REF!</formula>
    </cfRule>
    <cfRule type="cellIs" dxfId="250" priority="80" operator="greaterThan">
      <formula>#REF!</formula>
    </cfRule>
  </conditionalFormatting>
  <conditionalFormatting sqref="L45">
    <cfRule type="cellIs" dxfId="249" priority="55" operator="greaterThan">
      <formula>#REF!</formula>
    </cfRule>
    <cfRule type="cellIs" dxfId="248" priority="54" operator="notEqual">
      <formula>#REF!</formula>
    </cfRule>
  </conditionalFormatting>
  <conditionalFormatting sqref="L52">
    <cfRule type="cellIs" dxfId="247" priority="48" operator="greaterThan">
      <formula>#REF!</formula>
    </cfRule>
    <cfRule type="cellIs" dxfId="246" priority="47" operator="notEqual">
      <formula>#REF!</formula>
    </cfRule>
  </conditionalFormatting>
  <conditionalFormatting sqref="L77">
    <cfRule type="cellIs" dxfId="245" priority="30" operator="notEqual">
      <formula>#REF!</formula>
    </cfRule>
  </conditionalFormatting>
  <conditionalFormatting sqref="L84">
    <cfRule type="cellIs" dxfId="244" priority="24" operator="greaterThan">
      <formula>#REF!</formula>
    </cfRule>
    <cfRule type="cellIs" dxfId="243" priority="25" operator="notEqual">
      <formula>#REF!</formula>
    </cfRule>
  </conditionalFormatting>
  <conditionalFormatting sqref="L114">
    <cfRule type="cellIs" dxfId="242" priority="15" operator="notEqual">
      <formula>#REF!</formula>
    </cfRule>
    <cfRule type="cellIs" dxfId="241" priority="14" operator="greaterThan">
      <formula>#REF!</formula>
    </cfRule>
  </conditionalFormatting>
  <conditionalFormatting sqref="L121">
    <cfRule type="cellIs" dxfId="240" priority="9" operator="notEqual">
      <formula>#REF!</formula>
    </cfRule>
  </conditionalFormatting>
  <conditionalFormatting sqref="L46:M47">
    <cfRule type="cellIs" dxfId="239" priority="326" operator="notEqual">
      <formula>#REF!</formula>
    </cfRule>
    <cfRule type="cellIs" dxfId="238" priority="327" operator="greaterThan">
      <formula>#REF!</formula>
    </cfRule>
  </conditionalFormatting>
  <conditionalFormatting sqref="L53:M54 M55:M58">
    <cfRule type="cellIs" dxfId="237" priority="311" operator="notEqual">
      <formula>#REF!</formula>
    </cfRule>
    <cfRule type="cellIs" dxfId="236" priority="312" operator="greaterThan">
      <formula>#REF!</formula>
    </cfRule>
  </conditionalFormatting>
  <conditionalFormatting sqref="L78:M79 M80:M81">
    <cfRule type="cellIs" dxfId="235" priority="290" operator="notEqual">
      <formula>#REF!</formula>
    </cfRule>
  </conditionalFormatting>
  <conditionalFormatting sqref="L85:M86 M87:M93">
    <cfRule type="cellIs" dxfId="234" priority="275" operator="notEqual">
      <formula>#REF!</formula>
    </cfRule>
    <cfRule type="cellIs" dxfId="233" priority="276" operator="greaterThan">
      <formula>#REF!</formula>
    </cfRule>
  </conditionalFormatting>
  <conditionalFormatting sqref="L115:M116 M117:M118">
    <cfRule type="cellIs" dxfId="232" priority="252" operator="greaterThan">
      <formula>#REF!</formula>
    </cfRule>
    <cfRule type="cellIs" dxfId="231" priority="251" operator="notEqual">
      <formula>#REF!</formula>
    </cfRule>
  </conditionalFormatting>
  <conditionalFormatting sqref="L122:M123 M124:M128">
    <cfRule type="cellIs" dxfId="230" priority="236" operator="notEqual">
      <formula>#REF!</formula>
    </cfRule>
  </conditionalFormatting>
  <conditionalFormatting sqref="M13 L14:M14 M15">
    <cfRule type="cellIs" dxfId="229" priority="363" operator="greaterThan">
      <formula>#REF!</formula>
    </cfRule>
    <cfRule type="cellIs" dxfId="228" priority="362" operator="notEqual">
      <formula>#REF!</formula>
    </cfRule>
  </conditionalFormatting>
  <conditionalFormatting sqref="M48:M49">
    <cfRule type="cellIs" dxfId="227" priority="41" operator="greaterThan">
      <formula>#REF!</formula>
    </cfRule>
    <cfRule type="cellIs" dxfId="226" priority="40" operator="notEqual">
      <formula>#REF!</formula>
    </cfRule>
  </conditionalFormatting>
  <conditionalFormatting sqref="M80:M81">
    <cfRule type="cellIs" dxfId="225" priority="291" operator="greaterThan">
      <formula>#REF!</formula>
    </cfRule>
  </conditionalFormatting>
  <conditionalFormatting sqref="M124:M128">
    <cfRule type="cellIs" dxfId="224" priority="237" operator="greaterThan">
      <formula>#REF!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4CED-718E-4C2B-9C5F-B747177F0EB0}">
  <dimension ref="A1:Q249"/>
  <sheetViews>
    <sheetView topLeftCell="A104" zoomScale="80" zoomScaleNormal="80" workbookViewId="0">
      <selection activeCell="B131" sqref="B131"/>
    </sheetView>
  </sheetViews>
  <sheetFormatPr baseColWidth="10" defaultRowHeight="15" x14ac:dyDescent="0.2"/>
  <cols>
    <col min="1" max="1" width="59.83203125" bestFit="1" customWidth="1"/>
    <col min="2" max="2" width="32.1640625" customWidth="1"/>
    <col min="3" max="3" width="25.5" style="13" customWidth="1"/>
    <col min="4" max="4" width="19.6640625" customWidth="1"/>
    <col min="5" max="5" width="19.6640625" style="15" customWidth="1"/>
    <col min="6" max="6" width="19.6640625" style="3" customWidth="1"/>
    <col min="7" max="7" width="19.6640625" style="17" customWidth="1"/>
    <col min="8" max="8" width="19.6640625" customWidth="1"/>
    <col min="9" max="9" width="19.6640625" style="17" customWidth="1"/>
    <col min="10" max="10" width="19.6640625" customWidth="1"/>
    <col min="11" max="11" width="19.6640625" style="17" customWidth="1"/>
    <col min="12" max="12" width="19.6640625" customWidth="1"/>
    <col min="13" max="13" width="43.1640625" bestFit="1" customWidth="1"/>
    <col min="14" max="14" width="13.33203125" customWidth="1"/>
    <col min="15" max="15" width="15.6640625" customWidth="1"/>
    <col min="17" max="17" width="44.83203125" customWidth="1"/>
  </cols>
  <sheetData>
    <row r="1" spans="1:14" ht="34.5" customHeight="1" thickBot="1" x14ac:dyDescent="0.25">
      <c r="A1" s="150" t="s">
        <v>120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2"/>
      <c r="M1" s="12"/>
    </row>
    <row r="2" spans="1:14" ht="45" customHeight="1" x14ac:dyDescent="0.2">
      <c r="A2" s="153" t="s">
        <v>15</v>
      </c>
      <c r="B2" s="86" t="s">
        <v>18</v>
      </c>
      <c r="C2" s="155" t="s">
        <v>2</v>
      </c>
      <c r="D2" s="156"/>
      <c r="E2" s="160" t="s">
        <v>1</v>
      </c>
      <c r="F2" s="160"/>
      <c r="G2" s="159" t="s">
        <v>0</v>
      </c>
      <c r="H2" s="159"/>
      <c r="I2" s="160" t="s">
        <v>12</v>
      </c>
      <c r="J2" s="160"/>
      <c r="K2" s="159" t="s">
        <v>3</v>
      </c>
      <c r="L2" s="159"/>
      <c r="N2" s="2"/>
    </row>
    <row r="3" spans="1:14" ht="25" customHeight="1" x14ac:dyDescent="0.2">
      <c r="A3" s="153"/>
      <c r="B3" s="83" t="s">
        <v>17</v>
      </c>
      <c r="C3" s="84"/>
      <c r="D3" s="85">
        <f>'[1]Travaux toiture Partie 1 &amp; 2'!C33</f>
        <v>0.186</v>
      </c>
      <c r="E3" s="123"/>
      <c r="F3" s="85">
        <f>'[1]Travaux toiture Partie 1 &amp; 2'!C34</f>
        <v>0.17799999999999999</v>
      </c>
      <c r="G3" s="123"/>
      <c r="H3" s="85">
        <f>'[1]Travaux toiture Partie 1 &amp; 2'!C35</f>
        <v>0.17199999999999999</v>
      </c>
      <c r="I3" s="123"/>
      <c r="J3" s="85">
        <f>'[1]Travaux toiture Partie 1 &amp; 2'!C36</f>
        <v>0.19600000000000001</v>
      </c>
      <c r="K3" s="123"/>
      <c r="L3" s="85">
        <f>'[1]Travaux toiture Partie 1 &amp; 2'!C37</f>
        <v>0.26800000000000002</v>
      </c>
      <c r="M3" s="11"/>
      <c r="N3" s="2"/>
    </row>
    <row r="4" spans="1:14" s="5" customFormat="1" ht="17" x14ac:dyDescent="0.2">
      <c r="A4" s="154"/>
      <c r="B4" s="78" t="s">
        <v>19</v>
      </c>
      <c r="C4" s="21" t="s">
        <v>13</v>
      </c>
      <c r="D4" s="22" t="s">
        <v>20</v>
      </c>
      <c r="E4" s="6" t="s">
        <v>13</v>
      </c>
      <c r="F4" s="7" t="s">
        <v>20</v>
      </c>
      <c r="G4" s="21" t="s">
        <v>13</v>
      </c>
      <c r="H4" s="22" t="s">
        <v>20</v>
      </c>
      <c r="I4" s="6" t="s">
        <v>13</v>
      </c>
      <c r="J4" s="7" t="s">
        <v>20</v>
      </c>
      <c r="K4" s="21" t="s">
        <v>13</v>
      </c>
      <c r="L4" s="22" t="s">
        <v>20</v>
      </c>
      <c r="N4" s="4"/>
    </row>
    <row r="5" spans="1:14" s="5" customFormat="1" ht="17" thickBot="1" x14ac:dyDescent="0.25">
      <c r="A5" s="94"/>
      <c r="B5" s="20"/>
      <c r="C5" s="16"/>
      <c r="D5" s="95"/>
      <c r="E5" s="14"/>
      <c r="F5" s="96"/>
      <c r="G5" s="16"/>
      <c r="H5" s="95"/>
      <c r="I5" s="14"/>
      <c r="J5" s="96"/>
      <c r="K5" s="16"/>
      <c r="L5" s="95"/>
      <c r="N5" s="4"/>
    </row>
    <row r="6" spans="1:14" s="5" customFormat="1" ht="19.5" customHeight="1" thickBot="1" x14ac:dyDescent="0.2">
      <c r="A6" s="77" t="s">
        <v>121</v>
      </c>
      <c r="B6" s="97">
        <v>4044.92</v>
      </c>
      <c r="C6" s="63"/>
      <c r="D6" s="63"/>
      <c r="E6" s="63"/>
      <c r="F6" s="63"/>
      <c r="G6" s="63"/>
      <c r="H6" s="63"/>
      <c r="I6" s="63"/>
      <c r="J6" s="63"/>
      <c r="K6" s="63"/>
      <c r="L6" s="63"/>
      <c r="N6" s="4"/>
    </row>
    <row r="7" spans="1:14" s="5" customFormat="1" ht="19.5" customHeight="1" x14ac:dyDescent="0.2">
      <c r="A7" s="59"/>
      <c r="B7" s="25">
        <v>45292</v>
      </c>
      <c r="C7" s="120"/>
      <c r="D7" s="121"/>
      <c r="E7" s="121"/>
      <c r="F7" s="121"/>
      <c r="G7" s="121"/>
      <c r="H7" s="121"/>
      <c r="I7" s="121"/>
      <c r="J7" s="121"/>
      <c r="K7" s="121"/>
      <c r="L7" s="122"/>
    </row>
    <row r="8" spans="1:14" s="5" customFormat="1" ht="19.5" customHeight="1" x14ac:dyDescent="0.2">
      <c r="A8" s="124" t="s">
        <v>116</v>
      </c>
      <c r="B8" s="32">
        <v>37.69</v>
      </c>
      <c r="C8" s="120"/>
      <c r="D8" s="121"/>
      <c r="E8" s="121"/>
      <c r="F8" s="121"/>
      <c r="G8" s="121"/>
      <c r="H8" s="121"/>
      <c r="I8" s="121"/>
      <c r="J8" s="121"/>
      <c r="K8" s="121"/>
      <c r="L8" s="122"/>
    </row>
    <row r="9" spans="1:14" s="5" customFormat="1" ht="19.5" customHeight="1" x14ac:dyDescent="0.2">
      <c r="A9" s="81" t="s">
        <v>89</v>
      </c>
      <c r="B9" s="27">
        <v>-21.85</v>
      </c>
      <c r="C9" s="120"/>
      <c r="D9" s="121"/>
      <c r="E9" s="121"/>
      <c r="F9" s="121"/>
      <c r="G9" s="121"/>
      <c r="H9" s="121"/>
      <c r="I9" s="121"/>
      <c r="J9" s="121"/>
      <c r="K9" s="121"/>
      <c r="L9" s="122"/>
    </row>
    <row r="10" spans="1:14" s="5" customFormat="1" ht="19.5" customHeight="1" x14ac:dyDescent="0.2">
      <c r="A10" s="81" t="s">
        <v>127</v>
      </c>
      <c r="B10" s="27">
        <v>-46</v>
      </c>
      <c r="C10" s="120"/>
      <c r="D10" s="121"/>
      <c r="E10" s="121"/>
      <c r="F10" s="121"/>
      <c r="G10" s="121"/>
      <c r="H10" s="121"/>
      <c r="I10" s="121"/>
      <c r="J10" s="121"/>
      <c r="K10" s="121"/>
      <c r="L10" s="122"/>
    </row>
    <row r="11" spans="1:14" ht="19.5" customHeight="1" x14ac:dyDescent="0.2">
      <c r="A11" s="81" t="s">
        <v>126</v>
      </c>
      <c r="B11" s="27">
        <v>-381.84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2"/>
    </row>
    <row r="12" spans="1:14" ht="19.5" customHeight="1" x14ac:dyDescent="0.2">
      <c r="A12" s="81" t="s">
        <v>125</v>
      </c>
      <c r="B12" s="27">
        <v>-395.16</v>
      </c>
      <c r="C12" s="120"/>
      <c r="D12" s="121"/>
      <c r="E12" s="121"/>
      <c r="F12" s="121"/>
      <c r="G12" s="121"/>
      <c r="H12" s="121"/>
      <c r="I12" s="121"/>
      <c r="J12" s="121"/>
      <c r="K12" s="121"/>
      <c r="L12" s="122"/>
    </row>
    <row r="13" spans="1:14" ht="19.5" customHeight="1" x14ac:dyDescent="0.2">
      <c r="A13" s="81" t="s">
        <v>124</v>
      </c>
      <c r="B13" s="27">
        <v>-412.92</v>
      </c>
      <c r="C13" s="120"/>
      <c r="D13" s="121"/>
      <c r="E13" s="121"/>
      <c r="F13" s="121"/>
      <c r="G13" s="121"/>
      <c r="H13" s="121"/>
      <c r="I13" s="121"/>
      <c r="J13" s="121"/>
      <c r="K13" s="121"/>
      <c r="L13" s="122"/>
    </row>
    <row r="14" spans="1:14" ht="19.5" customHeight="1" x14ac:dyDescent="0.2">
      <c r="A14" s="81" t="s">
        <v>123</v>
      </c>
      <c r="B14" s="27">
        <v>-435.12</v>
      </c>
      <c r="C14" s="120"/>
      <c r="D14" s="121"/>
      <c r="E14" s="121"/>
      <c r="F14" s="121"/>
      <c r="G14" s="121"/>
      <c r="H14" s="121"/>
      <c r="I14" s="121"/>
      <c r="J14" s="121"/>
      <c r="K14" s="121"/>
      <c r="L14" s="122"/>
    </row>
    <row r="15" spans="1:14" ht="19.5" customHeight="1" x14ac:dyDescent="0.2">
      <c r="A15" s="81" t="s">
        <v>122</v>
      </c>
      <c r="B15" s="27">
        <v>-594.96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</row>
    <row r="16" spans="1:14" ht="19.5" customHeight="1" x14ac:dyDescent="0.2">
      <c r="A16" s="81" t="s">
        <v>88</v>
      </c>
      <c r="B16" s="27">
        <v>-6</v>
      </c>
      <c r="C16" s="147"/>
      <c r="D16" s="148"/>
      <c r="E16" s="148"/>
      <c r="F16" s="148"/>
      <c r="G16" s="148"/>
      <c r="H16" s="148"/>
      <c r="I16" s="148"/>
      <c r="J16" s="148"/>
      <c r="K16" s="148"/>
      <c r="L16" s="149"/>
    </row>
    <row r="17" spans="1:13" ht="19.5" customHeight="1" x14ac:dyDescent="0.2">
      <c r="A17" s="50" t="s">
        <v>69</v>
      </c>
      <c r="B17" s="32">
        <f>SUM(D18,F18,H18,J18,L18)</f>
        <v>183.14000000000001</v>
      </c>
      <c r="C17" s="147"/>
      <c r="D17" s="148"/>
      <c r="E17" s="148"/>
      <c r="F17" s="148"/>
      <c r="G17" s="148"/>
      <c r="H17" s="148"/>
      <c r="I17" s="148"/>
      <c r="J17" s="148"/>
      <c r="K17" s="148"/>
      <c r="L17" s="149"/>
    </row>
    <row r="18" spans="1:13" ht="19.5" customHeight="1" thickBot="1" x14ac:dyDescent="0.25">
      <c r="A18" s="99" t="s">
        <v>35</v>
      </c>
      <c r="B18" s="100">
        <f>SUM(B8:B17)</f>
        <v>-2073.0200000000004</v>
      </c>
      <c r="C18" s="29">
        <v>34.07</v>
      </c>
      <c r="D18" s="30">
        <v>34.07</v>
      </c>
      <c r="E18" s="31">
        <v>32.58</v>
      </c>
      <c r="F18" s="9">
        <v>32.58</v>
      </c>
      <c r="G18" s="31">
        <v>31.5</v>
      </c>
      <c r="H18" s="9">
        <v>31.5</v>
      </c>
      <c r="I18" s="31">
        <v>35.869999999999997</v>
      </c>
      <c r="J18" s="9">
        <v>35.869999999999997</v>
      </c>
      <c r="K18" s="31">
        <v>49.12</v>
      </c>
      <c r="L18" s="49">
        <v>49.12</v>
      </c>
    </row>
    <row r="19" spans="1:13" ht="19.5" customHeight="1" thickBot="1" x14ac:dyDescent="0.25">
      <c r="A19" s="101" t="s">
        <v>36</v>
      </c>
      <c r="B19" s="98">
        <f>B6+B18</f>
        <v>1971.8999999999996</v>
      </c>
      <c r="C19" s="35"/>
      <c r="D19" s="36"/>
      <c r="E19" s="37"/>
      <c r="F19" s="38"/>
      <c r="G19" s="37"/>
      <c r="H19" s="38"/>
      <c r="I19" s="37"/>
      <c r="J19" s="38"/>
      <c r="K19" s="37"/>
      <c r="L19" s="51"/>
      <c r="M19" s="10"/>
    </row>
    <row r="20" spans="1:13" ht="19.5" customHeight="1" thickBot="1" x14ac:dyDescent="0.25">
      <c r="A20" s="46"/>
      <c r="B20" s="39"/>
      <c r="C20" s="35"/>
      <c r="D20" s="36"/>
      <c r="E20" s="37"/>
      <c r="F20" s="38"/>
      <c r="G20" s="37"/>
      <c r="H20" s="38"/>
      <c r="I20" s="37"/>
      <c r="J20" s="38"/>
      <c r="K20" s="37"/>
      <c r="L20" s="51"/>
      <c r="M20" s="10"/>
    </row>
    <row r="21" spans="1:13" ht="19.5" customHeight="1" x14ac:dyDescent="0.2">
      <c r="A21" s="59"/>
      <c r="B21" s="25">
        <v>45323</v>
      </c>
      <c r="C21" s="60"/>
      <c r="D21" s="60"/>
      <c r="E21" s="60"/>
      <c r="F21" s="60"/>
      <c r="G21" s="60"/>
      <c r="H21" s="60"/>
      <c r="I21" s="60"/>
      <c r="J21" s="60"/>
      <c r="K21" s="60"/>
      <c r="L21" s="61"/>
      <c r="M21" s="10"/>
    </row>
    <row r="22" spans="1:13" s="5" customFormat="1" ht="19.5" customHeight="1" x14ac:dyDescent="0.2">
      <c r="A22" s="81" t="s">
        <v>127</v>
      </c>
      <c r="B22" s="27">
        <v>-45</v>
      </c>
      <c r="C22" s="120"/>
      <c r="D22" s="121"/>
      <c r="E22" s="121"/>
      <c r="F22" s="121"/>
      <c r="G22" s="121"/>
      <c r="H22" s="121"/>
      <c r="I22" s="121"/>
      <c r="J22" s="121"/>
      <c r="K22" s="121"/>
      <c r="L22" s="122"/>
    </row>
    <row r="23" spans="1:13" s="5" customFormat="1" ht="19.5" customHeight="1" x14ac:dyDescent="0.2">
      <c r="A23" s="81" t="s">
        <v>89</v>
      </c>
      <c r="B23" s="27">
        <v>-21.85</v>
      </c>
      <c r="C23" s="120"/>
      <c r="D23" s="121"/>
      <c r="E23" s="121"/>
      <c r="F23" s="121"/>
      <c r="G23" s="121"/>
      <c r="H23" s="121"/>
      <c r="I23" s="121"/>
      <c r="J23" s="121"/>
      <c r="K23" s="121"/>
      <c r="L23" s="122"/>
    </row>
    <row r="24" spans="1:13" ht="19.5" customHeight="1" x14ac:dyDescent="0.2">
      <c r="A24" s="50" t="s">
        <v>69</v>
      </c>
      <c r="B24" s="32">
        <f>SUM(D25,F25,H25,J25,L25)</f>
        <v>183.14000000000001</v>
      </c>
      <c r="C24" s="147"/>
      <c r="D24" s="148"/>
      <c r="E24" s="148"/>
      <c r="F24" s="148"/>
      <c r="G24" s="148"/>
      <c r="H24" s="148"/>
      <c r="I24" s="148"/>
      <c r="J24" s="148"/>
      <c r="K24" s="148"/>
      <c r="L24" s="149"/>
    </row>
    <row r="25" spans="1:13" ht="19.5" customHeight="1" thickBot="1" x14ac:dyDescent="0.25">
      <c r="A25" s="99" t="s">
        <v>35</v>
      </c>
      <c r="B25" s="100">
        <f>SUM(B22:B24)</f>
        <v>116.29000000000002</v>
      </c>
      <c r="C25" s="29">
        <v>34.07</v>
      </c>
      <c r="D25" s="30">
        <v>34.07</v>
      </c>
      <c r="E25" s="31">
        <v>32.58</v>
      </c>
      <c r="F25" s="9">
        <v>32.58</v>
      </c>
      <c r="G25" s="31">
        <v>31.5</v>
      </c>
      <c r="H25" s="9">
        <v>31.5</v>
      </c>
      <c r="I25" s="31">
        <v>35.869999999999997</v>
      </c>
      <c r="J25" s="9">
        <v>35.869999999999997</v>
      </c>
      <c r="K25" s="31">
        <v>49.12</v>
      </c>
      <c r="L25" s="49">
        <v>49.12</v>
      </c>
      <c r="M25" s="10"/>
    </row>
    <row r="26" spans="1:13" ht="19.5" customHeight="1" thickBot="1" x14ac:dyDescent="0.25">
      <c r="A26" s="101" t="s">
        <v>36</v>
      </c>
      <c r="B26" s="98">
        <f>B19+B25</f>
        <v>2088.1899999999996</v>
      </c>
      <c r="C26" s="35"/>
      <c r="D26" s="36"/>
      <c r="E26" s="37"/>
      <c r="F26" s="38"/>
      <c r="G26" s="37"/>
      <c r="H26" s="37"/>
      <c r="I26" s="37"/>
      <c r="J26" s="38"/>
      <c r="K26" s="37"/>
      <c r="L26" s="51"/>
      <c r="M26" s="10"/>
    </row>
    <row r="27" spans="1:13" ht="19.5" customHeight="1" thickBot="1" x14ac:dyDescent="0.25">
      <c r="A27" s="46"/>
      <c r="B27" s="39"/>
      <c r="C27" s="35"/>
      <c r="D27" s="36"/>
      <c r="E27" s="37"/>
      <c r="F27" s="38"/>
      <c r="G27" s="37"/>
      <c r="H27" s="38"/>
      <c r="I27" s="37"/>
      <c r="J27" s="38"/>
      <c r="K27" s="37"/>
      <c r="L27" s="51"/>
      <c r="M27" s="10"/>
    </row>
    <row r="28" spans="1:13" ht="19.5" customHeight="1" x14ac:dyDescent="0.2">
      <c r="A28" s="46"/>
      <c r="B28" s="25">
        <v>45352</v>
      </c>
      <c r="C28" s="35"/>
      <c r="D28" s="36"/>
      <c r="E28" s="37"/>
      <c r="F28" s="38"/>
      <c r="G28" s="37"/>
      <c r="H28" s="38"/>
      <c r="I28" s="37"/>
      <c r="J28" s="38"/>
      <c r="K28" s="37"/>
      <c r="L28" s="51"/>
      <c r="M28" s="10"/>
    </row>
    <row r="29" spans="1:13" ht="19.5" customHeight="1" x14ac:dyDescent="0.2">
      <c r="A29" s="124" t="s">
        <v>128</v>
      </c>
      <c r="B29" s="27">
        <v>-309.55</v>
      </c>
      <c r="C29" s="120"/>
      <c r="D29" s="121"/>
      <c r="E29" s="121"/>
      <c r="F29" s="121"/>
      <c r="G29" s="121"/>
      <c r="H29" s="121"/>
      <c r="I29" s="121"/>
      <c r="J29" s="121"/>
      <c r="K29" s="121"/>
      <c r="L29" s="122"/>
    </row>
    <row r="30" spans="1:13" ht="19.5" customHeight="1" x14ac:dyDescent="0.2">
      <c r="A30" s="81" t="s">
        <v>89</v>
      </c>
      <c r="B30" s="27">
        <v>-21.85</v>
      </c>
      <c r="C30" s="120"/>
      <c r="D30" s="121"/>
      <c r="E30" s="121"/>
      <c r="F30" s="121"/>
      <c r="G30" s="121"/>
      <c r="H30" s="121"/>
      <c r="I30" s="121"/>
      <c r="J30" s="121"/>
      <c r="K30" s="121"/>
      <c r="L30" s="122"/>
    </row>
    <row r="31" spans="1:13" ht="19.5" customHeight="1" x14ac:dyDescent="0.2">
      <c r="A31" s="50" t="s">
        <v>69</v>
      </c>
      <c r="B31" s="32">
        <f>SUM(D32,F32,H32,J32,L32)</f>
        <v>183.14000000000001</v>
      </c>
      <c r="C31" s="147"/>
      <c r="D31" s="148"/>
      <c r="E31" s="148"/>
      <c r="F31" s="148"/>
      <c r="G31" s="148"/>
      <c r="H31" s="148"/>
      <c r="I31" s="148"/>
      <c r="J31" s="148"/>
      <c r="K31" s="148"/>
      <c r="L31" s="149"/>
    </row>
    <row r="32" spans="1:13" ht="19.5" customHeight="1" thickBot="1" x14ac:dyDescent="0.25">
      <c r="A32" s="79" t="s">
        <v>35</v>
      </c>
      <c r="B32" s="34">
        <f>SUM(B29:B31)</f>
        <v>-148.26000000000002</v>
      </c>
      <c r="C32" s="29">
        <v>34.07</v>
      </c>
      <c r="D32" s="30">
        <v>34.07</v>
      </c>
      <c r="E32" s="31">
        <v>32.58</v>
      </c>
      <c r="F32" s="9">
        <v>32.58</v>
      </c>
      <c r="G32" s="31">
        <v>31.5</v>
      </c>
      <c r="H32" s="9">
        <v>31.5</v>
      </c>
      <c r="I32" s="31">
        <v>35.869999999999997</v>
      </c>
      <c r="J32" s="9">
        <v>35.869999999999997</v>
      </c>
      <c r="K32" s="31">
        <v>49.12</v>
      </c>
      <c r="L32" s="49">
        <v>49.12</v>
      </c>
    </row>
    <row r="33" spans="1:14" ht="19.5" customHeight="1" thickBot="1" x14ac:dyDescent="0.25">
      <c r="A33" s="101" t="s">
        <v>36</v>
      </c>
      <c r="B33" s="98">
        <f>B26+B32</f>
        <v>1939.9299999999996</v>
      </c>
      <c r="C33" s="35"/>
      <c r="D33" s="36"/>
      <c r="E33" s="37"/>
      <c r="F33" s="38"/>
      <c r="G33" s="37"/>
      <c r="H33" s="38"/>
      <c r="I33" s="37"/>
      <c r="J33" s="38"/>
      <c r="K33" s="37"/>
      <c r="L33" s="51"/>
    </row>
    <row r="34" spans="1:14" ht="16" x14ac:dyDescent="0.2">
      <c r="A34" s="117"/>
      <c r="B34" s="39"/>
      <c r="C34" s="35"/>
      <c r="D34" s="36"/>
      <c r="E34" s="37"/>
      <c r="F34" s="38"/>
      <c r="G34" s="37"/>
      <c r="H34" s="38"/>
      <c r="I34" s="37"/>
      <c r="J34" s="38"/>
      <c r="K34" s="37"/>
      <c r="L34" s="51"/>
    </row>
    <row r="35" spans="1:14" ht="16" x14ac:dyDescent="0.2">
      <c r="A35" s="20"/>
      <c r="B35" s="39"/>
      <c r="C35" s="35"/>
      <c r="D35" s="36"/>
      <c r="E35" s="37"/>
      <c r="F35" s="38"/>
      <c r="G35" s="37"/>
      <c r="H35" s="38"/>
      <c r="I35" s="37"/>
      <c r="J35" s="38"/>
      <c r="K35" s="37"/>
      <c r="L35" s="51"/>
    </row>
    <row r="36" spans="1:14" ht="17" thickBot="1" x14ac:dyDescent="0.25">
      <c r="A36" s="20"/>
      <c r="B36" s="39"/>
      <c r="C36" s="110"/>
      <c r="D36" s="20"/>
      <c r="E36" s="82"/>
      <c r="F36" s="20"/>
      <c r="G36" s="45"/>
      <c r="I36" s="45"/>
      <c r="J36" s="20"/>
      <c r="K36" s="45"/>
      <c r="L36" s="20"/>
    </row>
    <row r="37" spans="1:14" ht="25" thickBot="1" x14ac:dyDescent="0.25">
      <c r="A37" s="128" t="s">
        <v>39</v>
      </c>
      <c r="B37" s="126">
        <f>B18+B25+B32</f>
        <v>-2104.9900000000007</v>
      </c>
      <c r="C37" s="45"/>
      <c r="D37" s="20"/>
      <c r="E37" s="45"/>
      <c r="F37" s="20"/>
      <c r="G37" s="45"/>
      <c r="H37" s="20"/>
      <c r="I37" s="45"/>
      <c r="J37" s="20"/>
      <c r="K37" s="45"/>
      <c r="L37" s="20"/>
    </row>
    <row r="38" spans="1:14" ht="25" thickBot="1" x14ac:dyDescent="0.25">
      <c r="A38" s="106" t="s">
        <v>38</v>
      </c>
      <c r="B38" s="127">
        <f>B6+B18+B25+B32</f>
        <v>1939.9299999999996</v>
      </c>
      <c r="C38" s="45"/>
      <c r="D38" s="20"/>
      <c r="E38" s="45"/>
      <c r="F38" s="20"/>
      <c r="G38" s="45"/>
      <c r="H38" s="20"/>
      <c r="I38" s="45"/>
      <c r="J38" s="20"/>
      <c r="K38" s="45"/>
      <c r="L38" s="20"/>
    </row>
    <row r="39" spans="1:14" s="105" customFormat="1" ht="21" x14ac:dyDescent="0.25">
      <c r="A39" s="19"/>
      <c r="B39" s="18"/>
      <c r="C39" s="104"/>
      <c r="D39" s="103"/>
      <c r="E39" s="104"/>
      <c r="F39" s="103"/>
      <c r="G39" s="104"/>
      <c r="H39" s="103"/>
      <c r="I39" s="104"/>
      <c r="J39" s="103"/>
      <c r="K39" s="104"/>
      <c r="L39" s="103"/>
    </row>
    <row r="40" spans="1:14" s="105" customFormat="1" ht="22" thickBot="1" x14ac:dyDescent="0.3">
      <c r="A40"/>
      <c r="B40"/>
      <c r="C40" s="104"/>
      <c r="D40" s="103"/>
      <c r="E40" s="104"/>
      <c r="F40" s="103"/>
      <c r="G40" s="104"/>
      <c r="H40" s="103"/>
      <c r="I40" s="104"/>
      <c r="J40" s="103"/>
      <c r="K40" s="104"/>
      <c r="L40" s="103"/>
    </row>
    <row r="41" spans="1:14" ht="19.5" customHeight="1" thickBot="1" x14ac:dyDescent="0.25">
      <c r="A41" s="77" t="s">
        <v>129</v>
      </c>
      <c r="B41" s="97">
        <v>1939.93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</row>
    <row r="42" spans="1:14" ht="19.5" customHeight="1" x14ac:dyDescent="0.2">
      <c r="A42" s="59"/>
      <c r="B42" s="25">
        <v>45383</v>
      </c>
      <c r="E42"/>
      <c r="F42"/>
    </row>
    <row r="43" spans="1:14" s="5" customFormat="1" ht="19.5" customHeight="1" x14ac:dyDescent="0.2">
      <c r="A43" s="81" t="s">
        <v>88</v>
      </c>
      <c r="B43" s="27">
        <v>-6</v>
      </c>
      <c r="C43" s="120"/>
      <c r="D43" s="121"/>
      <c r="E43" s="121"/>
      <c r="F43" s="121"/>
      <c r="G43" s="121"/>
      <c r="H43" s="121"/>
      <c r="I43" s="121"/>
      <c r="J43" s="121"/>
      <c r="K43" s="121"/>
      <c r="L43" s="122"/>
      <c r="N43" s="4"/>
    </row>
    <row r="44" spans="1:14" s="5" customFormat="1" ht="19.5" customHeight="1" x14ac:dyDescent="0.2">
      <c r="A44" s="81" t="s">
        <v>132</v>
      </c>
      <c r="B44" s="27">
        <v>-45</v>
      </c>
      <c r="C44" s="120"/>
      <c r="D44" s="121"/>
      <c r="E44" s="121"/>
      <c r="F44" s="121"/>
      <c r="G44" s="121"/>
      <c r="H44" s="121"/>
      <c r="I44" s="121"/>
      <c r="J44" s="121"/>
      <c r="K44" s="121"/>
      <c r="L44" s="122"/>
      <c r="N44" s="4"/>
    </row>
    <row r="45" spans="1:14" s="5" customFormat="1" ht="19.5" customHeight="1" x14ac:dyDescent="0.2">
      <c r="A45" s="81" t="s">
        <v>89</v>
      </c>
      <c r="B45" s="27">
        <v>-21.85</v>
      </c>
      <c r="C45" s="120"/>
      <c r="D45" s="121"/>
      <c r="E45" s="121"/>
      <c r="F45" s="121"/>
      <c r="G45" s="121"/>
      <c r="H45" s="121"/>
      <c r="I45" s="121"/>
      <c r="J45" s="121"/>
      <c r="K45" s="121"/>
      <c r="L45" s="122"/>
      <c r="N45" s="4"/>
    </row>
    <row r="46" spans="1:14" s="5" customFormat="1" ht="19.5" customHeight="1" x14ac:dyDescent="0.2">
      <c r="A46" s="81" t="s">
        <v>130</v>
      </c>
      <c r="B46" s="27">
        <v>-67.5</v>
      </c>
      <c r="C46" s="120"/>
      <c r="D46" s="121"/>
      <c r="E46" s="121"/>
      <c r="F46" s="121"/>
      <c r="G46" s="121"/>
      <c r="H46" s="121"/>
      <c r="I46" s="121"/>
      <c r="J46" s="121"/>
      <c r="K46" s="121"/>
      <c r="L46" s="122"/>
    </row>
    <row r="47" spans="1:14" ht="19.5" customHeight="1" x14ac:dyDescent="0.2">
      <c r="A47" s="50" t="s">
        <v>69</v>
      </c>
      <c r="B47" s="32">
        <f>SUM(D49,F49,H49,J49,L49)</f>
        <v>183.14000000000001</v>
      </c>
      <c r="C47" s="147"/>
      <c r="D47" s="148"/>
      <c r="E47" s="148"/>
      <c r="F47" s="148"/>
      <c r="G47" s="148"/>
      <c r="H47" s="148"/>
      <c r="I47" s="148"/>
      <c r="J47" s="148"/>
      <c r="K47" s="148"/>
      <c r="L47" s="149"/>
    </row>
    <row r="48" spans="1:14" ht="19.5" customHeight="1" thickBot="1" x14ac:dyDescent="0.25">
      <c r="A48" s="99" t="s">
        <v>35</v>
      </c>
      <c r="B48" s="100">
        <f>SUM(B43:B47)</f>
        <v>42.79000000000002</v>
      </c>
      <c r="C48" s="147"/>
      <c r="D48" s="148"/>
      <c r="E48" s="148"/>
      <c r="F48" s="148"/>
      <c r="G48" s="148"/>
      <c r="H48" s="148"/>
      <c r="I48" s="148"/>
      <c r="J48" s="148"/>
      <c r="K48" s="148"/>
      <c r="L48" s="149"/>
    </row>
    <row r="49" spans="1:17" ht="19.5" customHeight="1" thickBot="1" x14ac:dyDescent="0.25">
      <c r="A49" s="101" t="s">
        <v>36</v>
      </c>
      <c r="B49" s="98">
        <f>B41+B48</f>
        <v>1982.72</v>
      </c>
      <c r="C49" s="29">
        <v>34.07</v>
      </c>
      <c r="D49" s="30">
        <v>34.07</v>
      </c>
      <c r="E49" s="31">
        <v>32.58</v>
      </c>
      <c r="F49" s="9">
        <v>32.58</v>
      </c>
      <c r="G49" s="31">
        <v>31.5</v>
      </c>
      <c r="H49" s="9">
        <v>31.5</v>
      </c>
      <c r="I49" s="31">
        <v>35.869999999999997</v>
      </c>
      <c r="J49" s="9">
        <v>35.869999999999997</v>
      </c>
      <c r="K49" s="31">
        <v>49.12</v>
      </c>
      <c r="L49" s="49">
        <v>49.12</v>
      </c>
    </row>
    <row r="50" spans="1:17" ht="19.5" customHeight="1" thickBot="1" x14ac:dyDescent="0.25">
      <c r="A50" s="46"/>
      <c r="B50" s="39"/>
      <c r="C50" s="35"/>
      <c r="D50" s="36"/>
      <c r="E50" s="37"/>
      <c r="F50" s="38"/>
      <c r="G50" s="37"/>
      <c r="H50" s="38"/>
      <c r="I50" s="37"/>
      <c r="J50" s="38"/>
      <c r="K50" s="37"/>
      <c r="L50" s="51"/>
      <c r="M50" s="10"/>
    </row>
    <row r="51" spans="1:17" ht="19.5" customHeight="1" x14ac:dyDescent="0.2">
      <c r="A51" s="46"/>
      <c r="B51" s="40">
        <v>45413</v>
      </c>
      <c r="C51" s="35"/>
      <c r="D51" s="36"/>
      <c r="E51" s="37"/>
      <c r="F51" s="38"/>
      <c r="G51" s="37"/>
      <c r="H51" s="38"/>
      <c r="I51" s="37"/>
      <c r="J51" s="38"/>
      <c r="K51" s="37"/>
      <c r="L51" s="51"/>
      <c r="M51" s="10"/>
    </row>
    <row r="52" spans="1:17" ht="19.5" customHeight="1" x14ac:dyDescent="0.2">
      <c r="A52" s="81" t="s">
        <v>134</v>
      </c>
      <c r="B52" s="27">
        <v>-23</v>
      </c>
      <c r="C52" s="120"/>
      <c r="D52" s="121"/>
      <c r="E52" s="121"/>
      <c r="F52" s="121"/>
      <c r="G52" s="121"/>
      <c r="H52" s="121"/>
      <c r="I52" s="121"/>
      <c r="J52" s="121"/>
      <c r="K52" s="121"/>
      <c r="L52" s="122"/>
      <c r="M52" s="10"/>
    </row>
    <row r="53" spans="1:17" ht="19.5" customHeight="1" x14ac:dyDescent="0.2">
      <c r="A53" s="124" t="s">
        <v>133</v>
      </c>
      <c r="B53" s="27">
        <v>118.32</v>
      </c>
      <c r="C53" s="120"/>
      <c r="D53" s="121"/>
      <c r="E53" s="121"/>
      <c r="F53" s="121"/>
      <c r="G53" s="121"/>
      <c r="H53" s="121"/>
      <c r="I53" s="121"/>
      <c r="J53" s="121"/>
      <c r="K53" s="121"/>
      <c r="L53" s="122"/>
      <c r="M53" s="10"/>
    </row>
    <row r="54" spans="1:17" ht="19.5" customHeight="1" x14ac:dyDescent="0.2">
      <c r="A54" s="81" t="s">
        <v>89</v>
      </c>
      <c r="B54" s="27">
        <v>-28.82</v>
      </c>
      <c r="C54" s="120"/>
      <c r="D54" s="121"/>
      <c r="E54" s="121"/>
      <c r="F54" s="121"/>
      <c r="G54" s="121"/>
      <c r="H54" s="121"/>
      <c r="I54" s="121"/>
      <c r="J54" s="121"/>
      <c r="K54" s="121"/>
      <c r="L54" s="122"/>
      <c r="M54" s="10"/>
    </row>
    <row r="55" spans="1:17" s="5" customFormat="1" ht="19.5" customHeight="1" x14ac:dyDescent="0.2">
      <c r="A55" s="50" t="s">
        <v>69</v>
      </c>
      <c r="B55" s="32">
        <f>D57+F57+H57+J57+L57</f>
        <v>183.14000000000001</v>
      </c>
      <c r="C55" s="120"/>
      <c r="D55" s="121"/>
      <c r="E55" s="121"/>
      <c r="F55" s="121"/>
      <c r="G55" s="121"/>
      <c r="H55" s="121"/>
      <c r="I55" s="121"/>
      <c r="J55" s="121"/>
      <c r="K55" s="121"/>
      <c r="L55" s="122"/>
    </row>
    <row r="56" spans="1:17" ht="19.5" customHeight="1" thickBot="1" x14ac:dyDescent="0.25">
      <c r="A56" s="99" t="s">
        <v>35</v>
      </c>
      <c r="B56" s="34">
        <f>SUM(B52:B55)</f>
        <v>249.64000000000001</v>
      </c>
      <c r="C56" s="147"/>
      <c r="D56" s="148"/>
      <c r="E56" s="148"/>
      <c r="F56" s="148"/>
      <c r="G56" s="148"/>
      <c r="H56" s="148"/>
      <c r="I56" s="148"/>
      <c r="J56" s="148"/>
      <c r="K56" s="148"/>
      <c r="L56" s="149"/>
    </row>
    <row r="57" spans="1:17" ht="19.5" customHeight="1" thickBot="1" x14ac:dyDescent="0.25">
      <c r="A57" s="101" t="s">
        <v>36</v>
      </c>
      <c r="B57" s="98">
        <f>B49+B56</f>
        <v>2232.36</v>
      </c>
      <c r="C57" s="29">
        <v>34.07</v>
      </c>
      <c r="D57" s="30">
        <v>34.07</v>
      </c>
      <c r="E57" s="31">
        <v>32.58</v>
      </c>
      <c r="F57" s="9">
        <v>32.58</v>
      </c>
      <c r="G57" s="31">
        <v>31.5</v>
      </c>
      <c r="H57" s="9">
        <v>31.5</v>
      </c>
      <c r="I57" s="31">
        <v>35.869999999999997</v>
      </c>
      <c r="J57" s="9">
        <v>35.869999999999997</v>
      </c>
      <c r="K57" s="31">
        <v>49.12</v>
      </c>
      <c r="L57" s="49">
        <v>49.12</v>
      </c>
    </row>
    <row r="58" spans="1:17" ht="19.5" customHeight="1" thickBot="1" x14ac:dyDescent="0.25">
      <c r="A58" s="46"/>
      <c r="B58" s="39"/>
      <c r="C58" s="35"/>
      <c r="D58" s="36"/>
      <c r="E58" s="37"/>
      <c r="F58" s="38"/>
      <c r="G58" s="37"/>
      <c r="H58" s="38"/>
      <c r="I58" s="37"/>
      <c r="J58" s="38"/>
      <c r="K58" s="37"/>
      <c r="L58" s="51"/>
      <c r="M58" s="10"/>
    </row>
    <row r="59" spans="1:17" ht="19.5" customHeight="1" x14ac:dyDescent="0.2">
      <c r="A59" s="46"/>
      <c r="B59" s="25">
        <v>45444</v>
      </c>
      <c r="C59" s="35"/>
      <c r="D59" s="36"/>
      <c r="E59" s="37"/>
      <c r="F59" s="38"/>
      <c r="G59" s="37"/>
      <c r="H59" s="38"/>
      <c r="I59" s="37"/>
      <c r="J59" s="38"/>
      <c r="K59" s="37"/>
      <c r="L59" s="51"/>
      <c r="M59" s="10"/>
    </row>
    <row r="60" spans="1:17" ht="19.5" customHeight="1" x14ac:dyDescent="0.2">
      <c r="A60" s="124" t="s">
        <v>140</v>
      </c>
      <c r="B60" s="27">
        <v>-309.55</v>
      </c>
      <c r="C60" s="120"/>
      <c r="D60" s="121"/>
      <c r="E60" s="121"/>
      <c r="F60" s="121"/>
      <c r="G60" s="121"/>
      <c r="H60" s="121"/>
      <c r="I60" s="121"/>
      <c r="J60" s="121"/>
      <c r="K60" s="121"/>
      <c r="L60" s="122"/>
      <c r="M60" s="10"/>
    </row>
    <row r="61" spans="1:17" ht="19.5" customHeight="1" x14ac:dyDescent="0.2">
      <c r="A61" s="81" t="s">
        <v>89</v>
      </c>
      <c r="B61" s="27">
        <v>-28.82</v>
      </c>
      <c r="C61" s="120"/>
      <c r="D61" s="121"/>
      <c r="E61" s="121"/>
      <c r="F61" s="121"/>
      <c r="G61" s="121"/>
      <c r="H61" s="121"/>
      <c r="I61" s="121"/>
      <c r="J61" s="121"/>
      <c r="K61" s="121"/>
      <c r="L61" s="122"/>
      <c r="M61" s="10"/>
    </row>
    <row r="62" spans="1:17" s="5" customFormat="1" ht="19.5" customHeight="1" x14ac:dyDescent="0.2">
      <c r="A62" s="50" t="s">
        <v>69</v>
      </c>
      <c r="B62" s="32">
        <f>SUM(D64,F64,H64,J64,L64)</f>
        <v>183.14000000000001</v>
      </c>
      <c r="C62" s="120"/>
      <c r="D62" s="121"/>
      <c r="E62" s="121"/>
      <c r="F62" s="121"/>
      <c r="G62" s="121"/>
      <c r="H62" s="121"/>
      <c r="I62" s="121"/>
      <c r="J62" s="121"/>
      <c r="K62" s="121"/>
      <c r="L62" s="122"/>
    </row>
    <row r="63" spans="1:17" ht="19.5" customHeight="1" thickBot="1" x14ac:dyDescent="0.25">
      <c r="A63" s="79" t="s">
        <v>35</v>
      </c>
      <c r="B63" s="34">
        <f>SUM(B60:B62)</f>
        <v>-155.22999999999999</v>
      </c>
      <c r="C63" s="147"/>
      <c r="D63" s="148"/>
      <c r="E63" s="148"/>
      <c r="F63" s="148"/>
      <c r="G63" s="148"/>
      <c r="H63" s="148"/>
      <c r="I63" s="148"/>
      <c r="J63" s="148"/>
      <c r="K63" s="148"/>
      <c r="L63" s="149"/>
      <c r="Q63" t="s">
        <v>14</v>
      </c>
    </row>
    <row r="64" spans="1:17" ht="19.5" customHeight="1" thickBot="1" x14ac:dyDescent="0.25">
      <c r="A64" s="101" t="s">
        <v>36</v>
      </c>
      <c r="B64" s="98">
        <f>B57+B63</f>
        <v>2077.13</v>
      </c>
      <c r="C64" s="29">
        <v>34.07</v>
      </c>
      <c r="D64" s="30">
        <v>34.07</v>
      </c>
      <c r="E64" s="31">
        <v>32.58</v>
      </c>
      <c r="F64" s="9">
        <v>32.58</v>
      </c>
      <c r="G64" s="31">
        <v>31.5</v>
      </c>
      <c r="H64" s="9">
        <v>31.5</v>
      </c>
      <c r="I64" s="31">
        <v>35.869999999999997</v>
      </c>
      <c r="J64" s="9">
        <v>35.869999999999997</v>
      </c>
      <c r="K64" s="31">
        <v>49.12</v>
      </c>
      <c r="L64" s="49">
        <v>49.12</v>
      </c>
    </row>
    <row r="65" spans="1:14" ht="19.5" customHeight="1" x14ac:dyDescent="0.2">
      <c r="C65" s="45"/>
      <c r="D65" s="20"/>
      <c r="E65" s="45"/>
      <c r="F65" s="20"/>
      <c r="G65" s="45"/>
      <c r="H65" s="20"/>
      <c r="I65" s="45"/>
      <c r="J65" s="20"/>
      <c r="K65" s="45"/>
      <c r="L65" s="20"/>
    </row>
    <row r="66" spans="1:14" ht="19.5" customHeight="1" thickBot="1" x14ac:dyDescent="0.25">
      <c r="C66" s="45"/>
      <c r="D66" s="20"/>
      <c r="E66" s="45"/>
      <c r="F66" s="20"/>
      <c r="G66" s="45"/>
      <c r="H66" s="20"/>
      <c r="I66" s="45"/>
      <c r="J66" s="20"/>
      <c r="K66" s="45"/>
      <c r="L66" s="20"/>
    </row>
    <row r="67" spans="1:14" ht="19.5" customHeight="1" thickBot="1" x14ac:dyDescent="0.25">
      <c r="A67" s="125" t="s">
        <v>50</v>
      </c>
      <c r="B67" s="126">
        <f>B48+B56+B63</f>
        <v>137.20000000000007</v>
      </c>
      <c r="D67" s="17"/>
      <c r="E67" s="17"/>
      <c r="F67" s="17"/>
    </row>
    <row r="68" spans="1:14" ht="19.5" customHeight="1" thickBot="1" x14ac:dyDescent="0.25">
      <c r="A68" s="106" t="s">
        <v>49</v>
      </c>
      <c r="B68" s="127">
        <f>B41+B48+B56+B63</f>
        <v>2077.13</v>
      </c>
      <c r="D68" s="17"/>
      <c r="E68" s="17"/>
      <c r="F68" s="17"/>
    </row>
    <row r="69" spans="1:14" s="105" customFormat="1" ht="19.5" customHeight="1" x14ac:dyDescent="0.25">
      <c r="A69" s="19"/>
      <c r="B69" s="18"/>
      <c r="C69" s="104"/>
      <c r="D69" s="103"/>
      <c r="E69" s="104"/>
      <c r="F69" s="103"/>
      <c r="G69" s="104"/>
      <c r="H69" s="103"/>
      <c r="I69" s="104"/>
      <c r="J69" s="103"/>
      <c r="K69" s="104"/>
      <c r="L69" s="103"/>
    </row>
    <row r="70" spans="1:14" s="105" customFormat="1" ht="19.5" customHeight="1" thickBot="1" x14ac:dyDescent="0.3">
      <c r="A70"/>
      <c r="B70"/>
      <c r="C70" s="104"/>
      <c r="D70" s="103"/>
      <c r="E70" s="104"/>
      <c r="F70" s="103"/>
      <c r="G70" s="104"/>
      <c r="H70" s="103"/>
      <c r="I70" s="104"/>
      <c r="J70" s="103"/>
      <c r="K70" s="104"/>
      <c r="L70" s="103"/>
    </row>
    <row r="71" spans="1:14" ht="19.5" customHeight="1" thickBot="1" x14ac:dyDescent="0.25">
      <c r="A71" s="77" t="s">
        <v>131</v>
      </c>
      <c r="B71" s="97">
        <v>2077.13</v>
      </c>
      <c r="C71" s="63"/>
      <c r="D71" s="63"/>
      <c r="E71" s="63"/>
      <c r="F71" s="63"/>
      <c r="G71" s="63"/>
      <c r="H71" s="63"/>
      <c r="I71" s="63"/>
      <c r="J71" s="63"/>
      <c r="K71" s="63"/>
      <c r="L71" s="63"/>
    </row>
    <row r="72" spans="1:14" ht="19.5" customHeight="1" x14ac:dyDescent="0.2">
      <c r="A72" s="59"/>
      <c r="B72" s="25">
        <v>45474</v>
      </c>
      <c r="D72" s="17"/>
      <c r="E72" s="17"/>
      <c r="F72" s="17"/>
    </row>
    <row r="73" spans="1:14" ht="19.5" customHeight="1" x14ac:dyDescent="0.2">
      <c r="A73" s="81" t="s">
        <v>89</v>
      </c>
      <c r="B73" s="27">
        <v>-28.82</v>
      </c>
      <c r="C73" s="120"/>
      <c r="D73" s="121"/>
      <c r="E73" s="121"/>
      <c r="F73" s="121"/>
      <c r="G73" s="121"/>
      <c r="H73" s="121"/>
      <c r="I73" s="121"/>
      <c r="J73" s="121"/>
      <c r="K73" s="121"/>
      <c r="L73" s="122"/>
    </row>
    <row r="74" spans="1:14" ht="19.5" customHeight="1" x14ac:dyDescent="0.2">
      <c r="A74" s="81" t="s">
        <v>137</v>
      </c>
      <c r="B74" s="27">
        <v>-23</v>
      </c>
      <c r="C74" s="120"/>
      <c r="D74" s="121"/>
      <c r="E74" s="121"/>
      <c r="F74" s="121"/>
      <c r="G74" s="121"/>
      <c r="H74" s="121"/>
      <c r="I74" s="121"/>
      <c r="J74" s="121"/>
      <c r="K74" s="121"/>
      <c r="L74" s="122"/>
    </row>
    <row r="75" spans="1:14" ht="19.5" customHeight="1" x14ac:dyDescent="0.2">
      <c r="A75" s="81" t="s">
        <v>136</v>
      </c>
      <c r="B75" s="27">
        <v>-23</v>
      </c>
      <c r="C75" s="120"/>
      <c r="D75" s="121"/>
      <c r="E75" s="121"/>
      <c r="F75" s="121"/>
      <c r="G75" s="121"/>
      <c r="H75" s="121"/>
      <c r="I75" s="121"/>
      <c r="J75" s="121"/>
      <c r="K75" s="121"/>
      <c r="L75" s="122"/>
    </row>
    <row r="76" spans="1:14" ht="19.5" customHeight="1" x14ac:dyDescent="0.2">
      <c r="A76" s="81" t="s">
        <v>135</v>
      </c>
      <c r="B76" s="27">
        <v>-46</v>
      </c>
      <c r="C76" s="120"/>
      <c r="D76" s="121"/>
      <c r="E76" s="121"/>
      <c r="F76" s="121"/>
      <c r="G76" s="121"/>
      <c r="H76" s="121"/>
      <c r="I76" s="121"/>
      <c r="J76" s="121"/>
      <c r="K76" s="121"/>
      <c r="L76" s="122"/>
    </row>
    <row r="77" spans="1:14" s="5" customFormat="1" ht="19.5" customHeight="1" x14ac:dyDescent="0.2">
      <c r="A77" s="81" t="s">
        <v>110</v>
      </c>
      <c r="B77" s="27">
        <v>-15</v>
      </c>
      <c r="C77" s="120"/>
      <c r="D77" s="121"/>
      <c r="E77" s="121"/>
      <c r="F77" s="121"/>
      <c r="G77" s="121"/>
      <c r="H77" s="121"/>
      <c r="I77" s="121"/>
      <c r="J77" s="121"/>
      <c r="K77" s="121"/>
      <c r="L77" s="122"/>
      <c r="N77" s="4"/>
    </row>
    <row r="78" spans="1:14" ht="19.5" customHeight="1" x14ac:dyDescent="0.2">
      <c r="A78" s="81" t="s">
        <v>88</v>
      </c>
      <c r="B78" s="27">
        <v>-6</v>
      </c>
      <c r="C78" s="120"/>
      <c r="D78" s="121"/>
      <c r="E78" s="121"/>
      <c r="F78" s="121"/>
      <c r="G78" s="121"/>
      <c r="H78" s="121"/>
      <c r="I78" s="121"/>
      <c r="J78" s="121"/>
      <c r="K78" s="121"/>
      <c r="L78" s="122"/>
    </row>
    <row r="79" spans="1:14" ht="19.5" customHeight="1" x14ac:dyDescent="0.2">
      <c r="A79" s="50" t="s">
        <v>69</v>
      </c>
      <c r="B79" s="32">
        <f>SUM(D81,F81,H81,J81,L81)</f>
        <v>183.14000000000001</v>
      </c>
      <c r="C79" s="147"/>
      <c r="D79" s="148"/>
      <c r="E79" s="148"/>
      <c r="F79" s="148"/>
      <c r="G79" s="148"/>
      <c r="H79" s="148"/>
      <c r="I79" s="148"/>
      <c r="J79" s="148"/>
      <c r="K79" s="148"/>
      <c r="L79" s="149"/>
    </row>
    <row r="80" spans="1:14" ht="19.5" customHeight="1" thickBot="1" x14ac:dyDescent="0.25">
      <c r="A80" s="99" t="s">
        <v>35</v>
      </c>
      <c r="B80" s="100">
        <f>SUM(B73:B79)</f>
        <v>41.320000000000022</v>
      </c>
      <c r="C80" s="147"/>
      <c r="D80" s="148"/>
      <c r="E80" s="148"/>
      <c r="F80" s="148"/>
      <c r="G80" s="148"/>
      <c r="H80" s="148"/>
      <c r="I80" s="148"/>
      <c r="J80" s="148"/>
      <c r="K80" s="148"/>
      <c r="L80" s="149"/>
    </row>
    <row r="81" spans="1:13" ht="19.5" customHeight="1" thickBot="1" x14ac:dyDescent="0.25">
      <c r="A81" s="101" t="s">
        <v>36</v>
      </c>
      <c r="B81" s="98">
        <f>B71+B80</f>
        <v>2118.4500000000003</v>
      </c>
      <c r="C81" s="29">
        <v>34.07</v>
      </c>
      <c r="D81" s="30">
        <v>34.07</v>
      </c>
      <c r="E81" s="31">
        <v>32.58</v>
      </c>
      <c r="F81" s="9">
        <v>32.58</v>
      </c>
      <c r="G81" s="31">
        <v>31.5</v>
      </c>
      <c r="H81" s="9">
        <v>31.5</v>
      </c>
      <c r="I81" s="31">
        <v>35.869999999999997</v>
      </c>
      <c r="J81" s="9">
        <v>35.869999999999997</v>
      </c>
      <c r="K81" s="31">
        <v>49.12</v>
      </c>
      <c r="L81" s="49">
        <v>49.12</v>
      </c>
    </row>
    <row r="82" spans="1:13" ht="19.5" customHeight="1" thickBot="1" x14ac:dyDescent="0.25">
      <c r="A82" s="46"/>
      <c r="B82" s="39"/>
      <c r="C82" s="35"/>
      <c r="D82" s="36"/>
      <c r="E82" s="37"/>
      <c r="F82" s="38"/>
      <c r="G82" s="37"/>
      <c r="H82" s="38"/>
      <c r="I82" s="37"/>
      <c r="J82" s="38"/>
      <c r="K82" s="37"/>
      <c r="L82" s="51"/>
      <c r="M82" s="10"/>
    </row>
    <row r="83" spans="1:13" ht="19.5" customHeight="1" x14ac:dyDescent="0.2">
      <c r="A83" s="46"/>
      <c r="B83" s="40">
        <v>45505</v>
      </c>
      <c r="C83" s="35"/>
      <c r="D83" s="36"/>
      <c r="E83" s="37"/>
      <c r="F83" s="38"/>
      <c r="G83" s="37"/>
      <c r="H83" s="38"/>
      <c r="I83" s="37"/>
      <c r="J83" s="38"/>
      <c r="K83" s="37"/>
      <c r="L83" s="51"/>
      <c r="M83" s="10"/>
    </row>
    <row r="84" spans="1:13" ht="19.5" customHeight="1" x14ac:dyDescent="0.2">
      <c r="A84" s="81" t="s">
        <v>89</v>
      </c>
      <c r="B84" s="27">
        <v>-28.82</v>
      </c>
      <c r="C84" s="120"/>
      <c r="D84" s="121"/>
      <c r="E84" s="121"/>
      <c r="F84" s="121"/>
      <c r="G84" s="121"/>
      <c r="H84" s="121"/>
      <c r="I84" s="121"/>
      <c r="J84" s="121"/>
      <c r="K84" s="121"/>
      <c r="L84" s="122"/>
      <c r="M84" s="10"/>
    </row>
    <row r="85" spans="1:13" s="5" customFormat="1" ht="19.5" customHeight="1" x14ac:dyDescent="0.2">
      <c r="A85" s="50" t="s">
        <v>69</v>
      </c>
      <c r="B85" s="32">
        <f>D87+F87+H87+J87+L87</f>
        <v>183.14000000000001</v>
      </c>
      <c r="C85" s="120"/>
      <c r="D85" s="121"/>
      <c r="E85" s="121"/>
      <c r="F85" s="121"/>
      <c r="G85" s="121"/>
      <c r="H85" s="121"/>
      <c r="I85" s="121"/>
      <c r="J85" s="121"/>
      <c r="K85" s="121"/>
      <c r="L85" s="122"/>
    </row>
    <row r="86" spans="1:13" ht="19.5" customHeight="1" thickBot="1" x14ac:dyDescent="0.25">
      <c r="A86" s="99" t="s">
        <v>35</v>
      </c>
      <c r="B86" s="34">
        <f>SUM(B84:B85)</f>
        <v>154.32000000000002</v>
      </c>
      <c r="C86" s="147"/>
      <c r="D86" s="148"/>
      <c r="E86" s="148"/>
      <c r="F86" s="148"/>
      <c r="G86" s="148"/>
      <c r="H86" s="148"/>
      <c r="I86" s="148"/>
      <c r="J86" s="148"/>
      <c r="K86" s="148"/>
      <c r="L86" s="149"/>
    </row>
    <row r="87" spans="1:13" ht="19.5" customHeight="1" thickBot="1" x14ac:dyDescent="0.25">
      <c r="A87" s="101" t="s">
        <v>36</v>
      </c>
      <c r="B87" s="98">
        <f>B81+B86</f>
        <v>2272.7700000000004</v>
      </c>
      <c r="C87" s="29">
        <v>34.07</v>
      </c>
      <c r="D87" s="30">
        <v>34.07</v>
      </c>
      <c r="E87" s="31">
        <v>32.58</v>
      </c>
      <c r="F87" s="9">
        <v>32.58</v>
      </c>
      <c r="G87" s="31">
        <v>31.5</v>
      </c>
      <c r="H87" s="9">
        <v>31.5</v>
      </c>
      <c r="I87" s="31">
        <v>35.869999999999997</v>
      </c>
      <c r="J87" s="9">
        <v>35.869999999999997</v>
      </c>
      <c r="K87" s="31">
        <v>49.12</v>
      </c>
      <c r="L87" s="49">
        <v>49.12</v>
      </c>
    </row>
    <row r="88" spans="1:13" ht="19.5" customHeight="1" thickBot="1" x14ac:dyDescent="0.25">
      <c r="A88" s="46"/>
      <c r="B88" s="39"/>
      <c r="C88" s="35"/>
      <c r="D88" s="36"/>
      <c r="E88" s="37"/>
      <c r="F88" s="38"/>
      <c r="G88" s="37"/>
      <c r="H88" s="38"/>
      <c r="I88" s="37"/>
      <c r="J88" s="38"/>
      <c r="K88" s="37"/>
      <c r="L88" s="51"/>
      <c r="M88" s="10"/>
    </row>
    <row r="89" spans="1:13" ht="19.5" customHeight="1" x14ac:dyDescent="0.2">
      <c r="A89" s="46"/>
      <c r="B89" s="25">
        <v>45536</v>
      </c>
      <c r="C89" s="35"/>
      <c r="D89" s="36"/>
      <c r="E89" s="37"/>
      <c r="F89" s="38"/>
      <c r="G89" s="37"/>
      <c r="H89" s="38"/>
      <c r="I89" s="37"/>
      <c r="J89" s="38"/>
      <c r="K89" s="37"/>
      <c r="L89" s="51"/>
      <c r="M89" s="10"/>
    </row>
    <row r="90" spans="1:13" ht="19.5" customHeight="1" x14ac:dyDescent="0.2">
      <c r="A90" s="81" t="s">
        <v>89</v>
      </c>
      <c r="B90" s="27">
        <v>-28.82</v>
      </c>
      <c r="C90" s="120"/>
      <c r="D90" s="121"/>
      <c r="E90" s="121"/>
      <c r="F90" s="121"/>
      <c r="G90" s="121"/>
      <c r="H90" s="121"/>
      <c r="I90" s="121"/>
      <c r="J90" s="121"/>
      <c r="K90" s="121"/>
      <c r="L90" s="122"/>
      <c r="M90" s="10"/>
    </row>
    <row r="91" spans="1:13" s="5" customFormat="1" ht="19.5" customHeight="1" x14ac:dyDescent="0.2">
      <c r="A91" s="81" t="s">
        <v>110</v>
      </c>
      <c r="B91" s="27">
        <v>-15</v>
      </c>
      <c r="C91" s="120"/>
      <c r="D91" s="121"/>
      <c r="E91" s="121"/>
      <c r="F91" s="121"/>
      <c r="G91" s="121"/>
      <c r="H91" s="121"/>
      <c r="I91" s="121"/>
      <c r="J91" s="121"/>
      <c r="K91" s="121"/>
      <c r="L91" s="122"/>
    </row>
    <row r="92" spans="1:13" ht="19.5" customHeight="1" x14ac:dyDescent="0.2">
      <c r="A92" s="50" t="s">
        <v>69</v>
      </c>
      <c r="B92" s="32">
        <f>SUM(D94,F94,H94,J94,L94)</f>
        <v>183.14000000000001</v>
      </c>
      <c r="C92" s="147"/>
      <c r="D92" s="148"/>
      <c r="E92" s="148"/>
      <c r="F92" s="148"/>
      <c r="G92" s="148"/>
      <c r="H92" s="148"/>
      <c r="I92" s="148"/>
      <c r="J92" s="148"/>
      <c r="K92" s="148"/>
      <c r="L92" s="149"/>
    </row>
    <row r="93" spans="1:13" ht="19.5" customHeight="1" thickBot="1" x14ac:dyDescent="0.25">
      <c r="A93" s="79" t="s">
        <v>35</v>
      </c>
      <c r="B93" s="34">
        <f>SUM(B90:B92)</f>
        <v>139.32000000000002</v>
      </c>
      <c r="C93" s="147"/>
      <c r="D93" s="148"/>
      <c r="E93" s="148"/>
      <c r="F93" s="148"/>
      <c r="G93" s="148"/>
      <c r="H93" s="148"/>
      <c r="I93" s="148"/>
      <c r="J93" s="148"/>
      <c r="K93" s="148"/>
      <c r="L93" s="149"/>
    </row>
    <row r="94" spans="1:13" ht="19.5" customHeight="1" thickBot="1" x14ac:dyDescent="0.25">
      <c r="A94" s="101" t="s">
        <v>36</v>
      </c>
      <c r="B94" s="129">
        <f>B87+B93</f>
        <v>2412.0900000000006</v>
      </c>
      <c r="C94" s="29">
        <v>34.07</v>
      </c>
      <c r="D94" s="30">
        <v>34.07</v>
      </c>
      <c r="E94" s="31">
        <v>32.58</v>
      </c>
      <c r="F94" s="9">
        <v>32.58</v>
      </c>
      <c r="G94" s="31">
        <v>31.5</v>
      </c>
      <c r="H94" s="9">
        <v>31.5</v>
      </c>
      <c r="I94" s="42">
        <v>35.869999999999997</v>
      </c>
      <c r="J94" s="9">
        <v>35.869999999999997</v>
      </c>
      <c r="K94" s="42">
        <v>49.12</v>
      </c>
      <c r="L94" s="49">
        <v>49.12</v>
      </c>
    </row>
    <row r="95" spans="1:13" ht="19.5" customHeight="1" x14ac:dyDescent="0.2">
      <c r="C95" s="45"/>
      <c r="D95" s="20"/>
      <c r="E95" s="45"/>
      <c r="F95" s="20"/>
      <c r="G95" s="45"/>
      <c r="H95" s="20"/>
      <c r="I95" s="45"/>
      <c r="J95" s="20"/>
      <c r="K95" s="45"/>
      <c r="L95" s="53"/>
    </row>
    <row r="96" spans="1:13" ht="19.5" customHeight="1" thickBot="1" x14ac:dyDescent="0.25">
      <c r="C96" s="45"/>
      <c r="D96" s="20"/>
      <c r="E96" s="45"/>
      <c r="F96" s="20"/>
      <c r="G96" s="45"/>
      <c r="H96" s="20"/>
      <c r="I96" s="45"/>
      <c r="J96" s="20"/>
      <c r="K96" s="45"/>
      <c r="L96" s="20"/>
    </row>
    <row r="97" spans="1:14" ht="19.5" customHeight="1" thickBot="1" x14ac:dyDescent="0.25">
      <c r="A97" s="125" t="s">
        <v>54</v>
      </c>
      <c r="B97" s="126">
        <f>B80+B86+B93</f>
        <v>334.96000000000004</v>
      </c>
      <c r="C97" s="17"/>
      <c r="E97" s="17"/>
      <c r="F97"/>
    </row>
    <row r="98" spans="1:14" ht="19.5" customHeight="1" thickBot="1" x14ac:dyDescent="0.25">
      <c r="A98" s="106" t="s">
        <v>55</v>
      </c>
      <c r="B98" s="127">
        <f>B71+B80+B86+B93</f>
        <v>2412.0900000000006</v>
      </c>
      <c r="C98" s="17"/>
      <c r="E98" s="17"/>
      <c r="F98"/>
    </row>
    <row r="99" spans="1:14" s="105" customFormat="1" ht="19.5" customHeight="1" x14ac:dyDescent="0.25">
      <c r="A99"/>
      <c r="B99"/>
      <c r="C99" s="104"/>
      <c r="D99" s="103"/>
      <c r="E99" s="104"/>
      <c r="F99" s="103"/>
      <c r="G99" s="104"/>
      <c r="H99" s="103"/>
      <c r="I99" s="104"/>
      <c r="J99" s="103"/>
      <c r="K99" s="104"/>
      <c r="L99" s="103"/>
    </row>
    <row r="100" spans="1:14" s="105" customFormat="1" ht="19.5" customHeight="1" x14ac:dyDescent="0.25">
      <c r="A100"/>
      <c r="B100"/>
      <c r="C100" s="104"/>
      <c r="D100" s="103"/>
      <c r="E100" s="104"/>
      <c r="F100" s="103"/>
      <c r="G100" s="104"/>
      <c r="H100" s="103"/>
      <c r="I100" s="104"/>
      <c r="J100" s="103"/>
      <c r="K100" s="104"/>
      <c r="L100" s="103"/>
    </row>
    <row r="101" spans="1:14" ht="19.5" customHeight="1" thickBot="1" x14ac:dyDescent="0.25">
      <c r="C101" s="17"/>
      <c r="E101" s="17"/>
      <c r="F101"/>
    </row>
    <row r="102" spans="1:14" ht="19.5" customHeight="1" thickBot="1" x14ac:dyDescent="0.25">
      <c r="A102" s="77" t="s">
        <v>86</v>
      </c>
      <c r="B102" s="97">
        <v>2412.09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</row>
    <row r="103" spans="1:14" ht="19.5" customHeight="1" x14ac:dyDescent="0.2">
      <c r="A103" s="59"/>
      <c r="B103" s="25">
        <v>45566</v>
      </c>
      <c r="C103" s="120"/>
      <c r="D103" s="121"/>
      <c r="E103" s="121"/>
      <c r="F103" s="121"/>
      <c r="G103" s="121"/>
      <c r="H103" s="121"/>
      <c r="I103" s="121"/>
      <c r="J103" s="121"/>
      <c r="K103" s="121"/>
      <c r="L103" s="122"/>
    </row>
    <row r="104" spans="1:14" s="5" customFormat="1" ht="19.5" customHeight="1" x14ac:dyDescent="0.2">
      <c r="A104" s="81" t="s">
        <v>138</v>
      </c>
      <c r="B104" s="27">
        <v>-30</v>
      </c>
      <c r="C104" s="147"/>
      <c r="D104" s="148"/>
      <c r="E104" s="148"/>
      <c r="F104" s="148"/>
      <c r="G104" s="148"/>
      <c r="H104" s="148"/>
      <c r="I104" s="148"/>
      <c r="J104" s="148"/>
      <c r="K104" s="148"/>
      <c r="L104" s="149"/>
      <c r="N104" s="4"/>
    </row>
    <row r="105" spans="1:14" s="5" customFormat="1" ht="19.5" customHeight="1" x14ac:dyDescent="0.2">
      <c r="A105" s="124" t="s">
        <v>139</v>
      </c>
      <c r="B105" s="27">
        <v>-19.47</v>
      </c>
      <c r="C105" s="120"/>
      <c r="D105" s="121"/>
      <c r="E105" s="121"/>
      <c r="F105" s="121"/>
      <c r="G105" s="121"/>
      <c r="H105" s="121"/>
      <c r="I105" s="121"/>
      <c r="J105" s="121"/>
      <c r="K105" s="121"/>
      <c r="L105" s="122"/>
      <c r="N105" s="4"/>
    </row>
    <row r="106" spans="1:14" s="5" customFormat="1" ht="19.5" customHeight="1" x14ac:dyDescent="0.2">
      <c r="A106" s="81" t="s">
        <v>88</v>
      </c>
      <c r="B106" s="27">
        <v>-6</v>
      </c>
      <c r="C106" s="120"/>
      <c r="D106" s="121"/>
      <c r="E106" s="121"/>
      <c r="F106" s="121"/>
      <c r="G106" s="121"/>
      <c r="H106" s="121"/>
      <c r="I106" s="121"/>
      <c r="J106" s="121"/>
      <c r="K106" s="121"/>
      <c r="L106" s="122"/>
      <c r="N106" s="4"/>
    </row>
    <row r="107" spans="1:14" s="5" customFormat="1" ht="19.5" customHeight="1" x14ac:dyDescent="0.2">
      <c r="A107" s="81" t="s">
        <v>89</v>
      </c>
      <c r="B107" s="27">
        <v>-28.82</v>
      </c>
      <c r="C107" s="120"/>
      <c r="D107" s="121"/>
      <c r="E107" s="121"/>
      <c r="F107" s="121"/>
      <c r="G107" s="121"/>
      <c r="H107" s="121"/>
      <c r="I107" s="121"/>
      <c r="J107" s="121"/>
      <c r="K107" s="121"/>
      <c r="L107" s="122"/>
      <c r="N107" s="4"/>
    </row>
    <row r="108" spans="1:14" ht="19.5" customHeight="1" x14ac:dyDescent="0.2">
      <c r="A108" s="50" t="s">
        <v>69</v>
      </c>
      <c r="B108" s="32">
        <f>SUM(D110,F110,H110,J110,L110)</f>
        <v>183.14000000000001</v>
      </c>
      <c r="C108" s="120"/>
      <c r="D108" s="121"/>
      <c r="E108" s="121"/>
      <c r="F108" s="121"/>
      <c r="G108" s="121"/>
      <c r="H108" s="121"/>
      <c r="I108" s="121"/>
      <c r="J108" s="121"/>
      <c r="K108" s="121"/>
      <c r="L108" s="122"/>
    </row>
    <row r="109" spans="1:14" ht="19.5" customHeight="1" thickBot="1" x14ac:dyDescent="0.25">
      <c r="A109" s="99" t="s">
        <v>35</v>
      </c>
      <c r="B109" s="100">
        <f>SUM(B104:B108)</f>
        <v>98.850000000000023</v>
      </c>
      <c r="C109" s="147"/>
      <c r="D109" s="148"/>
      <c r="E109" s="148"/>
      <c r="F109" s="148"/>
      <c r="G109" s="148"/>
      <c r="H109" s="148"/>
      <c r="I109" s="148"/>
      <c r="J109" s="148"/>
      <c r="K109" s="148"/>
      <c r="L109" s="149"/>
    </row>
    <row r="110" spans="1:14" ht="19.5" customHeight="1" thickBot="1" x14ac:dyDescent="0.25">
      <c r="A110" s="101" t="s">
        <v>36</v>
      </c>
      <c r="B110" s="98">
        <f>B102+B109</f>
        <v>2510.94</v>
      </c>
      <c r="C110" s="29">
        <v>34.07</v>
      </c>
      <c r="D110" s="30">
        <v>34.07</v>
      </c>
      <c r="E110" s="31">
        <v>32.58</v>
      </c>
      <c r="F110" s="9">
        <v>32.58</v>
      </c>
      <c r="G110" s="31">
        <v>31.5</v>
      </c>
      <c r="H110" s="9">
        <v>31.5</v>
      </c>
      <c r="I110" s="31">
        <v>35.869999999999997</v>
      </c>
      <c r="J110" s="9">
        <v>35.869999999999997</v>
      </c>
      <c r="K110" s="31">
        <v>49.12</v>
      </c>
      <c r="L110" s="49">
        <v>49.12</v>
      </c>
    </row>
    <row r="111" spans="1:14" ht="19.5" customHeight="1" thickBot="1" x14ac:dyDescent="0.25">
      <c r="A111" s="46"/>
      <c r="B111" s="39"/>
      <c r="C111" s="35"/>
      <c r="D111" s="36"/>
      <c r="E111" s="37"/>
      <c r="F111" s="38"/>
      <c r="G111" s="37"/>
      <c r="H111" s="38"/>
      <c r="I111" s="37"/>
      <c r="J111" s="38"/>
      <c r="K111" s="37"/>
      <c r="L111" s="51"/>
      <c r="M111" s="10"/>
    </row>
    <row r="112" spans="1:14" ht="19.5" customHeight="1" x14ac:dyDescent="0.2">
      <c r="A112" s="46"/>
      <c r="B112" s="40">
        <v>45597</v>
      </c>
      <c r="C112" s="35"/>
      <c r="D112" s="36"/>
      <c r="E112" s="37"/>
      <c r="F112" s="38"/>
      <c r="G112" s="37"/>
      <c r="H112" s="38"/>
      <c r="I112" s="37"/>
      <c r="J112" s="38"/>
      <c r="K112" s="37"/>
      <c r="L112" s="51"/>
      <c r="M112" s="10"/>
    </row>
    <row r="113" spans="1:14" s="5" customFormat="1" ht="19.5" customHeight="1" x14ac:dyDescent="0.2">
      <c r="A113" s="81" t="s">
        <v>138</v>
      </c>
      <c r="B113" s="27">
        <v>-20</v>
      </c>
      <c r="C113" s="147"/>
      <c r="D113" s="148"/>
      <c r="E113" s="148"/>
      <c r="F113" s="148"/>
      <c r="G113" s="148"/>
      <c r="H113" s="148"/>
      <c r="I113" s="148"/>
      <c r="J113" s="148"/>
      <c r="K113" s="148"/>
      <c r="L113" s="149"/>
      <c r="N113" s="4"/>
    </row>
    <row r="114" spans="1:14" ht="19.5" customHeight="1" x14ac:dyDescent="0.2">
      <c r="A114" s="81" t="s">
        <v>89</v>
      </c>
      <c r="B114" s="27">
        <v>-28.82</v>
      </c>
      <c r="C114" s="120"/>
      <c r="D114" s="121"/>
      <c r="E114" s="121"/>
      <c r="F114" s="121"/>
      <c r="G114" s="121"/>
      <c r="H114" s="121"/>
      <c r="I114" s="121"/>
      <c r="J114" s="121"/>
      <c r="K114" s="121"/>
      <c r="L114" s="122"/>
      <c r="M114" s="10"/>
    </row>
    <row r="115" spans="1:14" ht="19.5" customHeight="1" x14ac:dyDescent="0.2">
      <c r="A115" s="124" t="s">
        <v>141</v>
      </c>
      <c r="B115" s="27">
        <v>-309.55</v>
      </c>
      <c r="C115" s="120"/>
      <c r="D115" s="121"/>
      <c r="E115" s="121"/>
      <c r="F115" s="121"/>
      <c r="G115" s="121"/>
      <c r="H115" s="121"/>
      <c r="I115" s="121"/>
      <c r="J115" s="121"/>
      <c r="K115" s="121"/>
      <c r="L115" s="122"/>
      <c r="M115" s="10"/>
    </row>
    <row r="116" spans="1:14" s="5" customFormat="1" ht="19.5" customHeight="1" x14ac:dyDescent="0.2">
      <c r="A116" s="50" t="s">
        <v>69</v>
      </c>
      <c r="B116" s="32">
        <f>D118+F118+H118+J118+L118</f>
        <v>183.14000000000001</v>
      </c>
      <c r="C116" s="147"/>
      <c r="D116" s="148"/>
      <c r="E116" s="148"/>
      <c r="F116" s="148"/>
      <c r="G116" s="148"/>
      <c r="H116" s="148"/>
      <c r="I116" s="148"/>
      <c r="J116" s="148"/>
      <c r="K116" s="148"/>
      <c r="L116" s="149"/>
    </row>
    <row r="117" spans="1:14" ht="19.5" customHeight="1" thickBot="1" x14ac:dyDescent="0.25">
      <c r="A117" s="99" t="s">
        <v>35</v>
      </c>
      <c r="B117" s="34">
        <f>SUM(B113:B116)</f>
        <v>-175.23</v>
      </c>
      <c r="C117" s="147"/>
      <c r="D117" s="148"/>
      <c r="E117" s="148"/>
      <c r="F117" s="148"/>
      <c r="G117" s="148"/>
      <c r="H117" s="148"/>
      <c r="I117" s="148"/>
      <c r="J117" s="148"/>
      <c r="K117" s="148"/>
      <c r="L117" s="149"/>
    </row>
    <row r="118" spans="1:14" ht="19.5" customHeight="1" thickBot="1" x14ac:dyDescent="0.25">
      <c r="A118" s="101" t="s">
        <v>36</v>
      </c>
      <c r="B118" s="98">
        <f>B110+B117</f>
        <v>2335.71</v>
      </c>
      <c r="C118" s="29">
        <v>34.07</v>
      </c>
      <c r="D118" s="30">
        <v>34.07</v>
      </c>
      <c r="E118" s="31">
        <v>32.58</v>
      </c>
      <c r="F118" s="9">
        <v>32.58</v>
      </c>
      <c r="G118" s="31">
        <v>31.5</v>
      </c>
      <c r="H118" s="9">
        <v>31.5</v>
      </c>
      <c r="I118" s="31">
        <v>35.869999999999997</v>
      </c>
      <c r="J118" s="9">
        <v>35.869999999999997</v>
      </c>
      <c r="K118" s="31">
        <v>49.12</v>
      </c>
      <c r="L118" s="49">
        <v>49.12</v>
      </c>
    </row>
    <row r="119" spans="1:14" ht="19.5" customHeight="1" thickBot="1" x14ac:dyDescent="0.25">
      <c r="A119" s="46"/>
      <c r="B119" s="39"/>
      <c r="C119" s="35"/>
      <c r="D119" s="36"/>
      <c r="E119" s="37"/>
      <c r="F119" s="38"/>
      <c r="G119" s="37"/>
      <c r="H119" s="38"/>
      <c r="I119" s="37"/>
      <c r="J119" s="38"/>
      <c r="K119" s="37"/>
      <c r="L119" s="51"/>
      <c r="M119" s="10"/>
    </row>
    <row r="120" spans="1:14" ht="19.5" customHeight="1" x14ac:dyDescent="0.2">
      <c r="A120" s="46"/>
      <c r="B120" s="25">
        <v>45627</v>
      </c>
      <c r="C120" s="35"/>
      <c r="D120" s="36"/>
      <c r="E120" s="37"/>
      <c r="F120" s="38"/>
      <c r="G120" s="37"/>
      <c r="H120" s="38"/>
      <c r="I120" s="37"/>
      <c r="J120" s="38"/>
      <c r="K120" s="37"/>
      <c r="L120" s="51"/>
      <c r="M120" s="10"/>
    </row>
    <row r="121" spans="1:14" ht="19.5" customHeight="1" x14ac:dyDescent="0.2">
      <c r="A121" s="124" t="s">
        <v>142</v>
      </c>
      <c r="B121" s="27">
        <v>-322.55</v>
      </c>
      <c r="C121" s="120"/>
      <c r="D121" s="121"/>
      <c r="E121" s="121"/>
      <c r="F121" s="121"/>
      <c r="G121" s="121"/>
      <c r="H121" s="121"/>
      <c r="I121" s="121"/>
      <c r="J121" s="121"/>
      <c r="K121" s="121"/>
      <c r="L121" s="122"/>
      <c r="M121" s="10"/>
    </row>
    <row r="122" spans="1:14" ht="19.5" customHeight="1" x14ac:dyDescent="0.2">
      <c r="A122" s="81" t="s">
        <v>138</v>
      </c>
      <c r="B122" s="27">
        <v>-20</v>
      </c>
      <c r="C122" s="120"/>
      <c r="D122" s="121"/>
      <c r="E122" s="121"/>
      <c r="F122" s="121"/>
      <c r="G122" s="121"/>
      <c r="H122" s="121"/>
      <c r="I122" s="121"/>
      <c r="J122" s="121"/>
      <c r="K122" s="121"/>
      <c r="L122" s="122"/>
      <c r="M122" s="10"/>
    </row>
    <row r="123" spans="1:14" ht="19.5" customHeight="1" x14ac:dyDescent="0.2">
      <c r="A123" s="81" t="s">
        <v>89</v>
      </c>
      <c r="B123" s="27">
        <v>-28.82</v>
      </c>
      <c r="C123" s="120"/>
      <c r="D123" s="121"/>
      <c r="E123" s="121"/>
      <c r="F123" s="121"/>
      <c r="G123" s="121"/>
      <c r="H123" s="121"/>
      <c r="I123" s="121"/>
      <c r="J123" s="121"/>
      <c r="K123" s="121"/>
      <c r="L123" s="122"/>
      <c r="M123" s="10"/>
    </row>
    <row r="124" spans="1:14" s="5" customFormat="1" ht="19.5" customHeight="1" x14ac:dyDescent="0.2">
      <c r="A124" s="124" t="s">
        <v>116</v>
      </c>
      <c r="B124" s="27">
        <v>-15</v>
      </c>
      <c r="C124" s="147"/>
      <c r="D124" s="148"/>
      <c r="E124" s="148"/>
      <c r="F124" s="148"/>
      <c r="G124" s="148"/>
      <c r="H124" s="148"/>
      <c r="I124" s="148"/>
      <c r="J124" s="148"/>
      <c r="K124" s="148"/>
      <c r="L124" s="149"/>
    </row>
    <row r="125" spans="1:14" ht="19.5" customHeight="1" x14ac:dyDescent="0.2">
      <c r="A125" s="50" t="s">
        <v>69</v>
      </c>
      <c r="B125" s="32">
        <f>SUM(D127,F127,H127,J127,L127)</f>
        <v>183.14000000000001</v>
      </c>
      <c r="C125" s="147"/>
      <c r="D125" s="148"/>
      <c r="E125" s="148"/>
      <c r="F125" s="148"/>
      <c r="G125" s="148"/>
      <c r="H125" s="148"/>
      <c r="I125" s="148"/>
      <c r="J125" s="148"/>
      <c r="K125" s="148"/>
      <c r="L125" s="149"/>
    </row>
    <row r="126" spans="1:14" ht="19.5" customHeight="1" thickBot="1" x14ac:dyDescent="0.25">
      <c r="A126" s="79" t="s">
        <v>35</v>
      </c>
      <c r="B126" s="34">
        <f>SUM(B121:B125)</f>
        <v>-203.23</v>
      </c>
      <c r="C126" s="147"/>
      <c r="D126" s="148"/>
      <c r="E126" s="148"/>
      <c r="F126" s="148"/>
      <c r="G126" s="148"/>
      <c r="H126" s="148"/>
      <c r="I126" s="148"/>
      <c r="J126" s="148"/>
      <c r="K126" s="148"/>
      <c r="L126" s="149"/>
    </row>
    <row r="127" spans="1:14" ht="19.5" customHeight="1" thickBot="1" x14ac:dyDescent="0.25">
      <c r="A127" s="101" t="s">
        <v>36</v>
      </c>
      <c r="B127" s="129">
        <f>B118+B126</f>
        <v>2132.48</v>
      </c>
      <c r="C127" s="29">
        <v>34.07</v>
      </c>
      <c r="D127" s="30">
        <v>34.07</v>
      </c>
      <c r="E127" s="31">
        <v>32.58</v>
      </c>
      <c r="F127" s="9">
        <v>32.58</v>
      </c>
      <c r="G127" s="31">
        <v>31.5</v>
      </c>
      <c r="H127" s="9">
        <v>31.5</v>
      </c>
      <c r="I127" s="42">
        <v>35.869999999999997</v>
      </c>
      <c r="J127" s="9">
        <v>35.869999999999997</v>
      </c>
      <c r="K127" s="42">
        <v>49.12</v>
      </c>
      <c r="L127" s="49">
        <v>49.12</v>
      </c>
    </row>
    <row r="128" spans="1:14" ht="16" x14ac:dyDescent="0.2">
      <c r="C128" s="45"/>
      <c r="D128" s="20"/>
      <c r="E128" s="45"/>
      <c r="F128" s="20"/>
      <c r="G128" s="45"/>
      <c r="H128" s="20"/>
      <c r="I128" s="45"/>
      <c r="J128" s="20"/>
      <c r="K128" s="45"/>
      <c r="L128" s="53"/>
    </row>
    <row r="129" spans="1:17" ht="17" thickBot="1" x14ac:dyDescent="0.25">
      <c r="C129" s="45"/>
      <c r="D129" s="20"/>
      <c r="E129" s="45"/>
      <c r="F129" s="20"/>
      <c r="G129" s="45"/>
      <c r="H129" s="20"/>
      <c r="I129" s="45"/>
      <c r="J129" s="20"/>
      <c r="K129" s="45"/>
      <c r="L129" s="20"/>
    </row>
    <row r="130" spans="1:17" ht="25" thickBot="1" x14ac:dyDescent="0.25">
      <c r="A130" s="125" t="s">
        <v>60</v>
      </c>
      <c r="B130" s="126">
        <f>B109+B117+B126</f>
        <v>-279.60999999999996</v>
      </c>
      <c r="C130" s="17"/>
      <c r="E130" s="17"/>
      <c r="F130"/>
    </row>
    <row r="131" spans="1:17" ht="25" thickBot="1" x14ac:dyDescent="0.25">
      <c r="A131" s="106" t="s">
        <v>61</v>
      </c>
      <c r="B131" s="127">
        <f>B102+B109+B117+B126</f>
        <v>2132.48</v>
      </c>
      <c r="C131" s="17"/>
      <c r="E131" s="17"/>
      <c r="F131"/>
    </row>
    <row r="132" spans="1:17" s="105" customFormat="1" ht="21" x14ac:dyDescent="0.25">
      <c r="A132"/>
      <c r="B132"/>
      <c r="C132" s="104"/>
      <c r="D132" s="103"/>
      <c r="E132" s="104"/>
      <c r="F132" s="103"/>
      <c r="G132" s="104"/>
      <c r="H132" s="103"/>
      <c r="I132" s="104"/>
      <c r="J132" s="103"/>
      <c r="K132" s="104"/>
      <c r="L132" s="103"/>
    </row>
    <row r="133" spans="1:17" s="105" customFormat="1" ht="21" x14ac:dyDescent="0.25">
      <c r="A133"/>
      <c r="B133"/>
      <c r="C133" s="104"/>
      <c r="D133" s="103"/>
      <c r="E133" s="104"/>
      <c r="F133" s="103"/>
      <c r="G133" s="104"/>
      <c r="H133" s="103"/>
      <c r="I133" s="104"/>
      <c r="J133" s="103"/>
      <c r="K133" s="104"/>
      <c r="L133" s="103"/>
    </row>
    <row r="134" spans="1:17" x14ac:dyDescent="0.2">
      <c r="C134" s="17"/>
      <c r="E134" s="17"/>
      <c r="F134"/>
    </row>
    <row r="135" spans="1:17" x14ac:dyDescent="0.2">
      <c r="C135" s="17"/>
      <c r="E135" s="17"/>
      <c r="F135"/>
    </row>
    <row r="136" spans="1:17" x14ac:dyDescent="0.2">
      <c r="C136" s="17"/>
      <c r="E136" s="17"/>
      <c r="F136"/>
    </row>
    <row r="137" spans="1:17" x14ac:dyDescent="0.2">
      <c r="C137" s="17"/>
      <c r="E137" s="17"/>
      <c r="F137"/>
    </row>
    <row r="138" spans="1:17" x14ac:dyDescent="0.2">
      <c r="C138" s="17"/>
      <c r="E138" s="17"/>
      <c r="F138"/>
    </row>
    <row r="139" spans="1:17" x14ac:dyDescent="0.2">
      <c r="C139" s="17"/>
      <c r="E139" s="17"/>
      <c r="F139"/>
    </row>
    <row r="140" spans="1:17" s="17" customFormat="1" x14ac:dyDescent="0.2">
      <c r="A140"/>
      <c r="B140"/>
      <c r="D140"/>
      <c r="F140"/>
      <c r="H140"/>
      <c r="J140"/>
      <c r="L140"/>
      <c r="M140"/>
      <c r="N140"/>
      <c r="O140"/>
      <c r="P140"/>
      <c r="Q140"/>
    </row>
    <row r="141" spans="1:17" s="17" customFormat="1" x14ac:dyDescent="0.2">
      <c r="A141"/>
      <c r="B141"/>
      <c r="D141"/>
      <c r="F141"/>
      <c r="H141"/>
      <c r="J141"/>
      <c r="L141"/>
      <c r="M141"/>
      <c r="N141"/>
      <c r="O141"/>
      <c r="P141"/>
      <c r="Q141"/>
    </row>
    <row r="142" spans="1:17" s="17" customFormat="1" x14ac:dyDescent="0.2">
      <c r="A142"/>
      <c r="B142"/>
      <c r="D142"/>
      <c r="F142"/>
      <c r="H142"/>
      <c r="J142"/>
      <c r="L142"/>
      <c r="M142"/>
      <c r="N142"/>
      <c r="O142"/>
      <c r="P142"/>
      <c r="Q142"/>
    </row>
    <row r="143" spans="1:17" s="17" customFormat="1" x14ac:dyDescent="0.2">
      <c r="A143"/>
      <c r="B143"/>
      <c r="D143"/>
      <c r="F143"/>
      <c r="H143"/>
      <c r="J143"/>
      <c r="L143"/>
      <c r="M143"/>
      <c r="N143"/>
      <c r="O143"/>
      <c r="P143"/>
      <c r="Q143"/>
    </row>
    <row r="144" spans="1:17" s="17" customFormat="1" x14ac:dyDescent="0.2">
      <c r="A144"/>
      <c r="B144"/>
      <c r="D144"/>
      <c r="F144"/>
      <c r="H144"/>
      <c r="J144"/>
      <c r="L144"/>
      <c r="M144"/>
      <c r="N144"/>
      <c r="O144"/>
      <c r="P144"/>
      <c r="Q144"/>
    </row>
    <row r="145" spans="1:17" s="17" customFormat="1" x14ac:dyDescent="0.2">
      <c r="A145"/>
      <c r="B145"/>
      <c r="D145"/>
      <c r="F145"/>
      <c r="H145"/>
      <c r="J145"/>
      <c r="L145"/>
      <c r="M145"/>
      <c r="N145"/>
      <c r="O145"/>
      <c r="P145"/>
      <c r="Q145"/>
    </row>
    <row r="146" spans="1:17" s="17" customFormat="1" x14ac:dyDescent="0.2">
      <c r="A146"/>
      <c r="B146"/>
      <c r="D146"/>
      <c r="F146"/>
      <c r="H146"/>
      <c r="J146"/>
      <c r="L146"/>
      <c r="M146"/>
      <c r="N146"/>
      <c r="O146"/>
      <c r="P146"/>
      <c r="Q146"/>
    </row>
    <row r="147" spans="1:17" s="17" customFormat="1" x14ac:dyDescent="0.2">
      <c r="A147"/>
      <c r="B147"/>
      <c r="D147"/>
      <c r="F147"/>
      <c r="H147"/>
      <c r="J147"/>
      <c r="L147"/>
      <c r="M147"/>
      <c r="N147"/>
      <c r="O147"/>
      <c r="P147"/>
      <c r="Q147"/>
    </row>
    <row r="148" spans="1:17" s="17" customFormat="1" x14ac:dyDescent="0.2">
      <c r="A148"/>
      <c r="B148"/>
      <c r="D148"/>
      <c r="F148"/>
      <c r="H148"/>
      <c r="J148"/>
      <c r="L148"/>
      <c r="M148"/>
      <c r="N148"/>
      <c r="O148"/>
      <c r="P148"/>
      <c r="Q148"/>
    </row>
    <row r="149" spans="1:17" s="17" customFormat="1" x14ac:dyDescent="0.2">
      <c r="A149"/>
      <c r="B149"/>
      <c r="D149"/>
      <c r="F149"/>
      <c r="H149"/>
      <c r="J149"/>
      <c r="L149"/>
      <c r="M149"/>
      <c r="N149"/>
      <c r="O149"/>
      <c r="P149"/>
      <c r="Q149"/>
    </row>
    <row r="150" spans="1:17" s="17" customFormat="1" x14ac:dyDescent="0.2">
      <c r="A150"/>
      <c r="B150"/>
      <c r="D150"/>
      <c r="F150"/>
      <c r="H150"/>
      <c r="J150"/>
      <c r="L150"/>
      <c r="M150"/>
      <c r="N150"/>
      <c r="O150"/>
      <c r="P150"/>
      <c r="Q150"/>
    </row>
    <row r="151" spans="1:17" s="17" customFormat="1" x14ac:dyDescent="0.2">
      <c r="A151"/>
      <c r="B151"/>
      <c r="D151"/>
      <c r="F151"/>
      <c r="H151"/>
      <c r="J151"/>
      <c r="L151"/>
      <c r="M151"/>
      <c r="N151"/>
      <c r="O151"/>
      <c r="P151"/>
      <c r="Q151"/>
    </row>
    <row r="152" spans="1:17" s="17" customFormat="1" x14ac:dyDescent="0.2">
      <c r="A152"/>
      <c r="B152"/>
      <c r="D152"/>
      <c r="F152"/>
      <c r="H152"/>
      <c r="J152"/>
      <c r="L152"/>
      <c r="M152"/>
      <c r="N152"/>
      <c r="O152"/>
      <c r="P152"/>
      <c r="Q152"/>
    </row>
    <row r="153" spans="1:17" s="17" customFormat="1" x14ac:dyDescent="0.2">
      <c r="A153"/>
      <c r="B153"/>
      <c r="D153"/>
      <c r="F153"/>
      <c r="H153"/>
      <c r="J153"/>
      <c r="L153"/>
      <c r="M153"/>
      <c r="N153"/>
      <c r="O153"/>
      <c r="P153"/>
      <c r="Q153"/>
    </row>
    <row r="154" spans="1:17" s="17" customFormat="1" x14ac:dyDescent="0.2">
      <c r="A154"/>
      <c r="B154"/>
      <c r="D154"/>
      <c r="F154"/>
      <c r="H154"/>
      <c r="J154"/>
      <c r="L154"/>
      <c r="M154"/>
      <c r="N154"/>
      <c r="O154"/>
      <c r="P154"/>
      <c r="Q154"/>
    </row>
    <row r="155" spans="1:17" s="17" customFormat="1" x14ac:dyDescent="0.2">
      <c r="A155"/>
      <c r="B155"/>
      <c r="D155"/>
      <c r="F155"/>
      <c r="H155"/>
      <c r="J155"/>
      <c r="L155"/>
      <c r="M155"/>
      <c r="N155"/>
      <c r="O155"/>
      <c r="P155"/>
      <c r="Q155"/>
    </row>
    <row r="156" spans="1:17" s="17" customFormat="1" x14ac:dyDescent="0.2">
      <c r="A156"/>
      <c r="B156"/>
      <c r="D156"/>
      <c r="F156"/>
      <c r="H156"/>
      <c r="J156"/>
      <c r="L156"/>
      <c r="M156"/>
      <c r="N156"/>
      <c r="O156"/>
      <c r="P156"/>
      <c r="Q156"/>
    </row>
    <row r="157" spans="1:17" s="17" customFormat="1" x14ac:dyDescent="0.2">
      <c r="A157"/>
      <c r="B157"/>
      <c r="D157"/>
      <c r="F157"/>
      <c r="H157"/>
      <c r="J157"/>
      <c r="L157"/>
      <c r="M157"/>
      <c r="N157"/>
      <c r="O157"/>
      <c r="P157"/>
      <c r="Q157"/>
    </row>
    <row r="158" spans="1:17" s="17" customFormat="1" x14ac:dyDescent="0.2">
      <c r="A158"/>
      <c r="B158"/>
      <c r="D158"/>
      <c r="F158"/>
      <c r="H158"/>
      <c r="J158"/>
      <c r="L158"/>
      <c r="M158"/>
      <c r="N158"/>
      <c r="O158"/>
      <c r="P158"/>
      <c r="Q158"/>
    </row>
    <row r="159" spans="1:17" s="17" customFormat="1" x14ac:dyDescent="0.2">
      <c r="A159"/>
      <c r="B159"/>
      <c r="D159"/>
      <c r="F159"/>
      <c r="H159"/>
      <c r="J159"/>
      <c r="L159"/>
      <c r="M159"/>
      <c r="N159"/>
      <c r="O159"/>
      <c r="P159"/>
      <c r="Q159"/>
    </row>
    <row r="160" spans="1:17" s="17" customFormat="1" x14ac:dyDescent="0.2">
      <c r="A160"/>
      <c r="B160"/>
      <c r="D160"/>
      <c r="F160"/>
      <c r="H160"/>
      <c r="J160"/>
      <c r="L160"/>
      <c r="M160"/>
      <c r="N160"/>
      <c r="O160"/>
      <c r="P160"/>
      <c r="Q160"/>
    </row>
    <row r="161" spans="1:17" s="17" customFormat="1" x14ac:dyDescent="0.2">
      <c r="A161"/>
      <c r="B161"/>
      <c r="D161"/>
      <c r="F161"/>
      <c r="H161"/>
      <c r="J161"/>
      <c r="L161"/>
      <c r="M161"/>
      <c r="N161"/>
      <c r="O161"/>
      <c r="P161"/>
      <c r="Q161"/>
    </row>
    <row r="162" spans="1:17" s="17" customFormat="1" x14ac:dyDescent="0.2">
      <c r="A162"/>
      <c r="B162"/>
      <c r="D162"/>
      <c r="F162"/>
      <c r="H162"/>
      <c r="J162"/>
      <c r="L162"/>
      <c r="M162"/>
      <c r="N162"/>
      <c r="O162"/>
      <c r="P162"/>
      <c r="Q162"/>
    </row>
    <row r="163" spans="1:17" s="17" customFormat="1" x14ac:dyDescent="0.2">
      <c r="A163"/>
      <c r="B163"/>
      <c r="D163"/>
      <c r="F163"/>
      <c r="H163"/>
      <c r="J163"/>
      <c r="L163"/>
      <c r="M163"/>
      <c r="N163"/>
      <c r="O163"/>
      <c r="P163"/>
      <c r="Q163"/>
    </row>
    <row r="164" spans="1:17" s="17" customFormat="1" x14ac:dyDescent="0.2">
      <c r="A164"/>
      <c r="B164"/>
      <c r="D164"/>
      <c r="F164"/>
      <c r="H164"/>
      <c r="J164"/>
      <c r="L164"/>
      <c r="M164"/>
      <c r="N164"/>
      <c r="O164"/>
      <c r="P164"/>
      <c r="Q164"/>
    </row>
    <row r="165" spans="1:17" s="17" customFormat="1" x14ac:dyDescent="0.2">
      <c r="A165"/>
      <c r="B165"/>
      <c r="D165"/>
      <c r="F165"/>
      <c r="H165"/>
      <c r="J165"/>
      <c r="L165"/>
      <c r="M165"/>
      <c r="N165"/>
      <c r="O165"/>
      <c r="P165"/>
      <c r="Q165"/>
    </row>
    <row r="166" spans="1:17" s="17" customFormat="1" x14ac:dyDescent="0.2">
      <c r="A166"/>
      <c r="B166"/>
      <c r="D166"/>
      <c r="F166"/>
      <c r="H166"/>
      <c r="J166"/>
      <c r="L166"/>
      <c r="M166"/>
      <c r="N166"/>
      <c r="O166"/>
      <c r="P166"/>
      <c r="Q166"/>
    </row>
    <row r="167" spans="1:17" s="17" customFormat="1" x14ac:dyDescent="0.2">
      <c r="A167"/>
      <c r="B167"/>
      <c r="D167"/>
      <c r="F167"/>
      <c r="H167"/>
      <c r="J167"/>
      <c r="L167"/>
      <c r="M167"/>
      <c r="N167"/>
      <c r="O167"/>
      <c r="P167"/>
      <c r="Q167"/>
    </row>
    <row r="168" spans="1:17" s="17" customFormat="1" x14ac:dyDescent="0.2">
      <c r="A168"/>
      <c r="B168"/>
      <c r="D168"/>
      <c r="F168"/>
      <c r="H168"/>
      <c r="J168"/>
      <c r="L168"/>
      <c r="M168"/>
      <c r="N168"/>
      <c r="O168"/>
      <c r="P168"/>
      <c r="Q168"/>
    </row>
    <row r="169" spans="1:17" s="17" customFormat="1" x14ac:dyDescent="0.2">
      <c r="A169"/>
      <c r="B169"/>
      <c r="D169"/>
      <c r="F169"/>
      <c r="H169"/>
      <c r="J169"/>
      <c r="L169"/>
      <c r="M169"/>
      <c r="N169"/>
      <c r="O169"/>
      <c r="P169"/>
      <c r="Q169"/>
    </row>
    <row r="170" spans="1:17" s="17" customFormat="1" x14ac:dyDescent="0.2">
      <c r="A170"/>
      <c r="B170"/>
      <c r="D170"/>
      <c r="F170"/>
      <c r="H170"/>
      <c r="J170"/>
      <c r="L170"/>
      <c r="M170"/>
      <c r="N170"/>
      <c r="O170"/>
      <c r="P170"/>
      <c r="Q170"/>
    </row>
    <row r="171" spans="1:17" s="17" customFormat="1" x14ac:dyDescent="0.2">
      <c r="A171"/>
      <c r="B171"/>
      <c r="D171"/>
      <c r="F171"/>
      <c r="H171"/>
      <c r="J171"/>
      <c r="L171"/>
      <c r="M171"/>
      <c r="N171"/>
      <c r="O171"/>
      <c r="P171"/>
      <c r="Q171"/>
    </row>
    <row r="172" spans="1:17" s="17" customFormat="1" x14ac:dyDescent="0.2">
      <c r="A172"/>
      <c r="B172"/>
      <c r="D172"/>
      <c r="F172"/>
      <c r="H172"/>
      <c r="J172"/>
      <c r="L172"/>
      <c r="M172"/>
      <c r="N172"/>
      <c r="O172"/>
      <c r="P172"/>
      <c r="Q172"/>
    </row>
    <row r="173" spans="1:17" s="17" customFormat="1" x14ac:dyDescent="0.2">
      <c r="A173"/>
      <c r="B173"/>
      <c r="D173"/>
      <c r="F173"/>
      <c r="H173"/>
      <c r="J173"/>
      <c r="L173"/>
      <c r="M173"/>
      <c r="N173"/>
      <c r="O173"/>
      <c r="P173"/>
      <c r="Q173"/>
    </row>
    <row r="174" spans="1:17" s="17" customFormat="1" x14ac:dyDescent="0.2">
      <c r="A174"/>
      <c r="B174"/>
      <c r="D174"/>
      <c r="F174"/>
      <c r="H174"/>
      <c r="J174"/>
      <c r="L174"/>
      <c r="M174"/>
      <c r="N174"/>
      <c r="O174"/>
      <c r="P174"/>
      <c r="Q174"/>
    </row>
    <row r="175" spans="1:17" s="17" customFormat="1" x14ac:dyDescent="0.2">
      <c r="A175"/>
      <c r="B175"/>
      <c r="D175"/>
      <c r="F175"/>
      <c r="H175"/>
      <c r="J175"/>
      <c r="L175"/>
      <c r="M175"/>
      <c r="N175"/>
      <c r="O175"/>
      <c r="P175"/>
      <c r="Q175"/>
    </row>
    <row r="176" spans="1:17" s="17" customFormat="1" x14ac:dyDescent="0.2">
      <c r="A176"/>
      <c r="B176"/>
      <c r="D176"/>
      <c r="F176"/>
      <c r="H176"/>
      <c r="J176"/>
      <c r="L176"/>
      <c r="M176"/>
      <c r="N176"/>
      <c r="O176"/>
      <c r="P176"/>
      <c r="Q176"/>
    </row>
    <row r="177" spans="1:17" s="17" customFormat="1" x14ac:dyDescent="0.2">
      <c r="A177"/>
      <c r="B177"/>
      <c r="D177"/>
      <c r="F177"/>
      <c r="H177"/>
      <c r="J177"/>
      <c r="L177"/>
      <c r="M177"/>
      <c r="N177"/>
      <c r="O177"/>
      <c r="P177"/>
      <c r="Q177"/>
    </row>
    <row r="178" spans="1:17" s="17" customFormat="1" x14ac:dyDescent="0.2">
      <c r="A178"/>
      <c r="B178"/>
      <c r="D178"/>
      <c r="F178"/>
      <c r="H178"/>
      <c r="J178"/>
      <c r="L178"/>
      <c r="M178"/>
      <c r="N178"/>
      <c r="O178"/>
      <c r="P178"/>
      <c r="Q178"/>
    </row>
    <row r="179" spans="1:17" s="17" customFormat="1" x14ac:dyDescent="0.2">
      <c r="A179"/>
      <c r="B179"/>
      <c r="D179"/>
      <c r="F179"/>
      <c r="H179"/>
      <c r="J179"/>
      <c r="L179"/>
      <c r="M179"/>
      <c r="N179"/>
      <c r="O179"/>
      <c r="P179"/>
      <c r="Q179"/>
    </row>
    <row r="180" spans="1:17" s="17" customFormat="1" x14ac:dyDescent="0.2">
      <c r="A180"/>
      <c r="B180"/>
      <c r="D180"/>
      <c r="F180"/>
      <c r="H180"/>
      <c r="J180"/>
      <c r="L180"/>
      <c r="M180"/>
      <c r="N180"/>
      <c r="O180"/>
      <c r="P180"/>
      <c r="Q180"/>
    </row>
    <row r="181" spans="1:17" s="17" customFormat="1" x14ac:dyDescent="0.2">
      <c r="A181"/>
      <c r="B181"/>
      <c r="D181"/>
      <c r="F181"/>
      <c r="H181"/>
      <c r="J181"/>
      <c r="L181"/>
      <c r="M181"/>
      <c r="N181"/>
      <c r="O181"/>
      <c r="P181"/>
      <c r="Q181"/>
    </row>
    <row r="182" spans="1:17" s="17" customFormat="1" x14ac:dyDescent="0.2">
      <c r="A182"/>
      <c r="B182"/>
      <c r="D182"/>
      <c r="F182"/>
      <c r="H182"/>
      <c r="J182"/>
      <c r="L182"/>
      <c r="M182"/>
      <c r="N182"/>
      <c r="O182"/>
      <c r="P182"/>
      <c r="Q182"/>
    </row>
    <row r="183" spans="1:17" s="17" customFormat="1" x14ac:dyDescent="0.2">
      <c r="A183"/>
      <c r="B183"/>
      <c r="D183"/>
      <c r="F183"/>
      <c r="H183"/>
      <c r="J183"/>
      <c r="L183"/>
      <c r="M183"/>
      <c r="N183"/>
      <c r="O183"/>
      <c r="P183"/>
      <c r="Q183"/>
    </row>
    <row r="184" spans="1:17" s="17" customFormat="1" x14ac:dyDescent="0.2">
      <c r="A184"/>
      <c r="B184"/>
      <c r="D184"/>
      <c r="F184"/>
      <c r="H184"/>
      <c r="J184"/>
      <c r="L184"/>
      <c r="M184"/>
      <c r="N184"/>
      <c r="O184"/>
      <c r="P184"/>
      <c r="Q184"/>
    </row>
    <row r="185" spans="1:17" s="17" customFormat="1" x14ac:dyDescent="0.2">
      <c r="A185"/>
      <c r="B185"/>
      <c r="D185"/>
      <c r="F185"/>
      <c r="H185"/>
      <c r="J185"/>
      <c r="L185"/>
      <c r="M185"/>
      <c r="N185"/>
      <c r="O185"/>
      <c r="P185"/>
      <c r="Q185"/>
    </row>
    <row r="186" spans="1:17" s="17" customFormat="1" x14ac:dyDescent="0.2">
      <c r="A186"/>
      <c r="B186"/>
      <c r="D186"/>
      <c r="F186"/>
      <c r="H186"/>
      <c r="J186"/>
      <c r="L186"/>
      <c r="M186"/>
      <c r="N186"/>
      <c r="O186"/>
      <c r="P186"/>
      <c r="Q186"/>
    </row>
    <row r="187" spans="1:17" s="17" customFormat="1" x14ac:dyDescent="0.2">
      <c r="A187"/>
      <c r="B187"/>
      <c r="D187"/>
      <c r="F187"/>
      <c r="H187"/>
      <c r="J187"/>
      <c r="L187"/>
      <c r="M187"/>
      <c r="N187"/>
      <c r="O187"/>
      <c r="P187"/>
      <c r="Q187"/>
    </row>
    <row r="188" spans="1:17" s="17" customFormat="1" x14ac:dyDescent="0.2">
      <c r="A188"/>
      <c r="B188"/>
      <c r="D188"/>
      <c r="F188"/>
      <c r="H188"/>
      <c r="J188"/>
      <c r="L188"/>
      <c r="M188"/>
      <c r="N188"/>
      <c r="O188"/>
      <c r="P188"/>
      <c r="Q188"/>
    </row>
    <row r="189" spans="1:17" s="17" customFormat="1" x14ac:dyDescent="0.2">
      <c r="A189"/>
      <c r="B189"/>
      <c r="D189"/>
      <c r="F189"/>
      <c r="H189"/>
      <c r="J189"/>
      <c r="L189"/>
      <c r="M189"/>
      <c r="N189"/>
      <c r="O189"/>
      <c r="P189"/>
      <c r="Q189"/>
    </row>
    <row r="190" spans="1:17" s="17" customFormat="1" x14ac:dyDescent="0.2">
      <c r="A190"/>
      <c r="B190"/>
      <c r="D190"/>
      <c r="F190"/>
      <c r="H190"/>
      <c r="J190"/>
      <c r="L190"/>
      <c r="M190"/>
      <c r="N190"/>
      <c r="O190"/>
      <c r="P190"/>
      <c r="Q190"/>
    </row>
    <row r="191" spans="1:17" s="17" customFormat="1" x14ac:dyDescent="0.2">
      <c r="A191"/>
      <c r="B191"/>
      <c r="D191"/>
      <c r="F191"/>
      <c r="H191"/>
      <c r="J191"/>
      <c r="L191"/>
      <c r="M191"/>
      <c r="N191"/>
      <c r="O191"/>
      <c r="P191"/>
      <c r="Q191"/>
    </row>
    <row r="192" spans="1:17" s="17" customFormat="1" x14ac:dyDescent="0.2">
      <c r="A192"/>
      <c r="B192"/>
      <c r="D192"/>
      <c r="F192"/>
      <c r="H192"/>
      <c r="J192"/>
      <c r="L192"/>
      <c r="M192"/>
      <c r="N192"/>
      <c r="O192"/>
      <c r="P192"/>
      <c r="Q192"/>
    </row>
    <row r="193" spans="1:17" s="17" customFormat="1" x14ac:dyDescent="0.2">
      <c r="A193"/>
      <c r="B193"/>
      <c r="D193"/>
      <c r="F193"/>
      <c r="H193"/>
      <c r="J193"/>
      <c r="L193"/>
      <c r="M193"/>
      <c r="N193"/>
      <c r="O193"/>
      <c r="P193"/>
      <c r="Q193"/>
    </row>
    <row r="194" spans="1:17" s="17" customFormat="1" x14ac:dyDescent="0.2">
      <c r="A194"/>
      <c r="B194"/>
      <c r="D194"/>
      <c r="F194"/>
      <c r="H194"/>
      <c r="J194"/>
      <c r="L194"/>
      <c r="M194"/>
      <c r="N194"/>
      <c r="O194"/>
      <c r="P194"/>
      <c r="Q194"/>
    </row>
    <row r="195" spans="1:17" s="17" customFormat="1" x14ac:dyDescent="0.2">
      <c r="A195"/>
      <c r="B195"/>
      <c r="D195"/>
      <c r="F195"/>
      <c r="H195"/>
      <c r="J195"/>
      <c r="L195"/>
      <c r="M195"/>
      <c r="N195"/>
      <c r="O195"/>
      <c r="P195"/>
      <c r="Q195"/>
    </row>
    <row r="196" spans="1:17" s="17" customFormat="1" x14ac:dyDescent="0.2">
      <c r="A196"/>
      <c r="B196"/>
      <c r="D196"/>
      <c r="F196"/>
      <c r="H196"/>
      <c r="J196"/>
      <c r="L196"/>
      <c r="M196"/>
      <c r="N196"/>
      <c r="O196"/>
      <c r="P196"/>
      <c r="Q196"/>
    </row>
    <row r="197" spans="1:17" s="17" customFormat="1" x14ac:dyDescent="0.2">
      <c r="A197"/>
      <c r="B197"/>
      <c r="D197"/>
      <c r="F197"/>
      <c r="H197"/>
      <c r="J197"/>
      <c r="L197"/>
      <c r="M197"/>
      <c r="N197"/>
      <c r="O197"/>
      <c r="P197"/>
      <c r="Q197"/>
    </row>
    <row r="198" spans="1:17" s="17" customFormat="1" x14ac:dyDescent="0.2">
      <c r="A198"/>
      <c r="B198"/>
      <c r="D198"/>
      <c r="F198"/>
      <c r="H198"/>
      <c r="J198"/>
      <c r="L198"/>
      <c r="M198"/>
      <c r="N198"/>
      <c r="O198"/>
      <c r="P198"/>
      <c r="Q198"/>
    </row>
    <row r="199" spans="1:17" s="17" customFormat="1" x14ac:dyDescent="0.2">
      <c r="A199"/>
      <c r="B199"/>
      <c r="D199"/>
      <c r="F199"/>
      <c r="H199"/>
      <c r="J199"/>
      <c r="L199"/>
      <c r="M199"/>
      <c r="N199"/>
      <c r="O199"/>
      <c r="P199"/>
      <c r="Q199"/>
    </row>
    <row r="200" spans="1:17" s="17" customFormat="1" x14ac:dyDescent="0.2">
      <c r="A200"/>
      <c r="B200"/>
      <c r="D200"/>
      <c r="F200"/>
      <c r="H200"/>
      <c r="J200"/>
      <c r="L200"/>
      <c r="M200"/>
      <c r="N200"/>
      <c r="O200"/>
      <c r="P200"/>
      <c r="Q200"/>
    </row>
    <row r="201" spans="1:17" s="17" customFormat="1" x14ac:dyDescent="0.2">
      <c r="A201"/>
      <c r="B201"/>
      <c r="D201"/>
      <c r="F201"/>
      <c r="H201"/>
      <c r="J201"/>
      <c r="L201"/>
      <c r="M201"/>
      <c r="N201"/>
      <c r="O201"/>
      <c r="P201"/>
      <c r="Q201"/>
    </row>
    <row r="202" spans="1:17" s="17" customFormat="1" x14ac:dyDescent="0.2">
      <c r="A202"/>
      <c r="B202"/>
      <c r="D202"/>
      <c r="F202"/>
      <c r="H202"/>
      <c r="J202"/>
      <c r="L202"/>
      <c r="M202"/>
      <c r="N202"/>
      <c r="O202"/>
      <c r="P202"/>
      <c r="Q202"/>
    </row>
    <row r="203" spans="1:17" s="17" customFormat="1" x14ac:dyDescent="0.2">
      <c r="A203"/>
      <c r="B203"/>
      <c r="D203"/>
      <c r="F203"/>
      <c r="H203"/>
      <c r="J203"/>
      <c r="L203"/>
      <c r="M203"/>
      <c r="N203"/>
      <c r="O203"/>
      <c r="P203"/>
      <c r="Q203"/>
    </row>
    <row r="204" spans="1:17" s="17" customFormat="1" x14ac:dyDescent="0.2">
      <c r="A204"/>
      <c r="B204"/>
      <c r="D204"/>
      <c r="F204"/>
      <c r="H204"/>
      <c r="J204"/>
      <c r="L204"/>
      <c r="M204"/>
      <c r="N204"/>
      <c r="O204"/>
      <c r="P204"/>
      <c r="Q204"/>
    </row>
    <row r="205" spans="1:17" s="17" customFormat="1" x14ac:dyDescent="0.2">
      <c r="A205"/>
      <c r="B205"/>
      <c r="D205"/>
      <c r="F205"/>
      <c r="H205"/>
      <c r="J205"/>
      <c r="L205"/>
      <c r="M205"/>
      <c r="N205"/>
      <c r="O205"/>
      <c r="P205"/>
      <c r="Q205"/>
    </row>
    <row r="206" spans="1:17" s="17" customFormat="1" x14ac:dyDescent="0.2">
      <c r="A206"/>
      <c r="B206"/>
      <c r="D206"/>
      <c r="F206"/>
      <c r="H206"/>
      <c r="J206"/>
      <c r="L206"/>
      <c r="M206"/>
      <c r="N206"/>
      <c r="O206"/>
      <c r="P206"/>
      <c r="Q206"/>
    </row>
    <row r="207" spans="1:17" s="17" customFormat="1" x14ac:dyDescent="0.2">
      <c r="A207"/>
      <c r="B207"/>
      <c r="D207"/>
      <c r="F207"/>
      <c r="H207"/>
      <c r="J207"/>
      <c r="L207"/>
      <c r="M207"/>
      <c r="N207"/>
      <c r="O207"/>
      <c r="P207"/>
      <c r="Q207"/>
    </row>
    <row r="208" spans="1:17" s="17" customFormat="1" x14ac:dyDescent="0.2">
      <c r="A208"/>
      <c r="B208"/>
      <c r="D208"/>
      <c r="F208"/>
      <c r="H208"/>
      <c r="J208"/>
      <c r="L208"/>
      <c r="M208"/>
      <c r="N208"/>
      <c r="O208"/>
      <c r="P208"/>
      <c r="Q208"/>
    </row>
    <row r="209" spans="1:17" s="17" customFormat="1" x14ac:dyDescent="0.2">
      <c r="A209"/>
      <c r="B209"/>
      <c r="D209"/>
      <c r="F209"/>
      <c r="H209"/>
      <c r="J209"/>
      <c r="L209"/>
      <c r="M209"/>
      <c r="N209"/>
      <c r="O209"/>
      <c r="P209"/>
      <c r="Q209"/>
    </row>
    <row r="210" spans="1:17" s="17" customFormat="1" x14ac:dyDescent="0.2">
      <c r="A210"/>
      <c r="B210"/>
      <c r="D210"/>
      <c r="F210"/>
      <c r="H210"/>
      <c r="J210"/>
      <c r="L210"/>
      <c r="M210"/>
      <c r="N210"/>
      <c r="O210"/>
      <c r="P210"/>
      <c r="Q210"/>
    </row>
    <row r="211" spans="1:17" s="17" customFormat="1" x14ac:dyDescent="0.2">
      <c r="A211"/>
      <c r="B211"/>
      <c r="D211"/>
      <c r="F211"/>
      <c r="H211"/>
      <c r="J211"/>
      <c r="L211"/>
      <c r="M211"/>
      <c r="N211"/>
      <c r="O211"/>
      <c r="P211"/>
      <c r="Q211"/>
    </row>
    <row r="212" spans="1:17" s="17" customFormat="1" x14ac:dyDescent="0.2">
      <c r="A212"/>
      <c r="B212"/>
      <c r="D212"/>
      <c r="F212"/>
      <c r="H212"/>
      <c r="J212"/>
      <c r="L212"/>
      <c r="M212"/>
      <c r="N212"/>
      <c r="O212"/>
      <c r="P212"/>
      <c r="Q212"/>
    </row>
    <row r="213" spans="1:17" s="17" customFormat="1" x14ac:dyDescent="0.2">
      <c r="A213"/>
      <c r="B213"/>
      <c r="D213"/>
      <c r="F213"/>
      <c r="H213"/>
      <c r="J213"/>
      <c r="L213"/>
      <c r="M213"/>
      <c r="N213"/>
      <c r="O213"/>
      <c r="P213"/>
      <c r="Q213"/>
    </row>
    <row r="214" spans="1:17" s="17" customFormat="1" x14ac:dyDescent="0.2">
      <c r="A214"/>
      <c r="B214"/>
      <c r="D214"/>
      <c r="F214"/>
      <c r="H214"/>
      <c r="J214"/>
      <c r="L214"/>
      <c r="M214"/>
      <c r="N214"/>
      <c r="O214"/>
      <c r="P214"/>
      <c r="Q214"/>
    </row>
    <row r="215" spans="1:17" s="17" customFormat="1" x14ac:dyDescent="0.2">
      <c r="A215"/>
      <c r="B215"/>
      <c r="D215"/>
      <c r="F215"/>
      <c r="H215"/>
      <c r="J215"/>
      <c r="L215"/>
      <c r="M215"/>
      <c r="N215"/>
      <c r="O215"/>
      <c r="P215"/>
      <c r="Q215"/>
    </row>
    <row r="216" spans="1:17" s="17" customFormat="1" x14ac:dyDescent="0.2">
      <c r="A216"/>
      <c r="B216"/>
      <c r="D216"/>
      <c r="F216"/>
      <c r="H216"/>
      <c r="J216"/>
      <c r="L216"/>
      <c r="M216"/>
      <c r="N216"/>
      <c r="O216"/>
      <c r="P216"/>
      <c r="Q216"/>
    </row>
    <row r="217" spans="1:17" s="17" customFormat="1" x14ac:dyDescent="0.2">
      <c r="A217"/>
      <c r="B217"/>
      <c r="D217"/>
      <c r="F217"/>
      <c r="H217"/>
      <c r="J217"/>
      <c r="L217"/>
      <c r="M217"/>
      <c r="N217"/>
      <c r="O217"/>
      <c r="P217"/>
      <c r="Q217"/>
    </row>
    <row r="218" spans="1:17" s="17" customFormat="1" x14ac:dyDescent="0.2">
      <c r="A218"/>
      <c r="B218"/>
      <c r="D218"/>
      <c r="F218"/>
      <c r="H218"/>
      <c r="J218"/>
      <c r="L218"/>
      <c r="M218"/>
      <c r="N218"/>
      <c r="O218"/>
      <c r="P218"/>
      <c r="Q218"/>
    </row>
    <row r="219" spans="1:17" s="17" customFormat="1" x14ac:dyDescent="0.2">
      <c r="A219"/>
      <c r="B219"/>
      <c r="D219"/>
      <c r="F219"/>
      <c r="H219"/>
      <c r="J219"/>
      <c r="L219"/>
      <c r="M219"/>
      <c r="N219"/>
      <c r="O219"/>
      <c r="P219"/>
      <c r="Q219"/>
    </row>
    <row r="220" spans="1:17" s="17" customFormat="1" x14ac:dyDescent="0.2">
      <c r="A220"/>
      <c r="B220"/>
      <c r="D220"/>
      <c r="F220"/>
      <c r="H220"/>
      <c r="J220"/>
      <c r="L220"/>
      <c r="M220"/>
      <c r="N220"/>
      <c r="O220"/>
      <c r="P220"/>
      <c r="Q220"/>
    </row>
    <row r="221" spans="1:17" s="17" customFormat="1" x14ac:dyDescent="0.2">
      <c r="A221"/>
      <c r="B221"/>
      <c r="D221"/>
      <c r="F221"/>
      <c r="H221"/>
      <c r="J221"/>
      <c r="L221"/>
      <c r="M221"/>
      <c r="N221"/>
      <c r="O221"/>
      <c r="P221"/>
      <c r="Q221"/>
    </row>
    <row r="222" spans="1:17" s="17" customFormat="1" x14ac:dyDescent="0.2">
      <c r="A222"/>
      <c r="B222"/>
      <c r="D222"/>
      <c r="F222"/>
      <c r="H222"/>
      <c r="J222"/>
      <c r="L222"/>
      <c r="M222"/>
      <c r="N222"/>
      <c r="O222"/>
      <c r="P222"/>
      <c r="Q222"/>
    </row>
    <row r="223" spans="1:17" s="17" customFormat="1" x14ac:dyDescent="0.2">
      <c r="A223"/>
      <c r="B223"/>
      <c r="D223"/>
      <c r="F223"/>
      <c r="H223"/>
      <c r="J223"/>
      <c r="L223"/>
      <c r="M223"/>
      <c r="N223"/>
      <c r="O223"/>
      <c r="P223"/>
      <c r="Q223"/>
    </row>
    <row r="224" spans="1:17" s="17" customFormat="1" x14ac:dyDescent="0.2">
      <c r="A224"/>
      <c r="B224"/>
      <c r="D224"/>
      <c r="F224"/>
      <c r="H224"/>
      <c r="J224"/>
      <c r="L224"/>
      <c r="M224"/>
      <c r="N224"/>
      <c r="O224"/>
      <c r="P224"/>
      <c r="Q224"/>
    </row>
    <row r="225" spans="1:17" s="17" customFormat="1" x14ac:dyDescent="0.2">
      <c r="A225"/>
      <c r="B225"/>
      <c r="D225"/>
      <c r="F225"/>
      <c r="H225"/>
      <c r="J225"/>
      <c r="L225"/>
      <c r="M225"/>
      <c r="N225"/>
      <c r="O225"/>
      <c r="P225"/>
      <c r="Q225"/>
    </row>
    <row r="226" spans="1:17" s="17" customFormat="1" x14ac:dyDescent="0.2">
      <c r="A226"/>
      <c r="B226"/>
      <c r="D226"/>
      <c r="F226"/>
      <c r="H226"/>
      <c r="J226"/>
      <c r="L226"/>
      <c r="M226"/>
      <c r="N226"/>
      <c r="O226"/>
      <c r="P226"/>
      <c r="Q226"/>
    </row>
    <row r="227" spans="1:17" s="17" customFormat="1" x14ac:dyDescent="0.2">
      <c r="A227"/>
      <c r="B227"/>
      <c r="D227"/>
      <c r="F227"/>
      <c r="H227"/>
      <c r="J227"/>
      <c r="L227"/>
      <c r="M227"/>
      <c r="N227"/>
      <c r="O227"/>
      <c r="P227"/>
      <c r="Q227"/>
    </row>
    <row r="228" spans="1:17" s="17" customFormat="1" x14ac:dyDescent="0.2">
      <c r="A228"/>
      <c r="B228"/>
      <c r="D228"/>
      <c r="F228"/>
      <c r="H228"/>
      <c r="J228"/>
      <c r="L228"/>
      <c r="M228"/>
      <c r="N228"/>
      <c r="O228"/>
      <c r="P228"/>
      <c r="Q228"/>
    </row>
    <row r="229" spans="1:17" s="17" customFormat="1" x14ac:dyDescent="0.2">
      <c r="A229"/>
      <c r="B229"/>
      <c r="D229"/>
      <c r="F229"/>
      <c r="H229"/>
      <c r="J229"/>
      <c r="L229"/>
      <c r="M229"/>
      <c r="N229"/>
      <c r="O229"/>
      <c r="P229"/>
      <c r="Q229"/>
    </row>
    <row r="230" spans="1:17" s="17" customFormat="1" x14ac:dyDescent="0.2">
      <c r="A230"/>
      <c r="B230"/>
      <c r="D230"/>
      <c r="F230"/>
      <c r="H230"/>
      <c r="J230"/>
      <c r="L230"/>
      <c r="M230"/>
      <c r="N230"/>
      <c r="O230"/>
      <c r="P230"/>
      <c r="Q230"/>
    </row>
    <row r="231" spans="1:17" s="17" customFormat="1" x14ac:dyDescent="0.2">
      <c r="A231"/>
      <c r="B231"/>
      <c r="D231"/>
      <c r="F231"/>
      <c r="H231"/>
      <c r="J231"/>
      <c r="L231"/>
      <c r="M231"/>
      <c r="N231"/>
      <c r="O231"/>
      <c r="P231"/>
      <c r="Q231"/>
    </row>
    <row r="232" spans="1:17" s="17" customFormat="1" x14ac:dyDescent="0.2">
      <c r="A232"/>
      <c r="B232"/>
      <c r="D232"/>
      <c r="F232"/>
      <c r="H232"/>
      <c r="J232"/>
      <c r="L232"/>
      <c r="M232"/>
      <c r="N232"/>
      <c r="O232"/>
      <c r="P232"/>
      <c r="Q232"/>
    </row>
    <row r="233" spans="1:17" s="17" customFormat="1" x14ac:dyDescent="0.2">
      <c r="A233"/>
      <c r="B233"/>
      <c r="D233"/>
      <c r="F233"/>
      <c r="H233"/>
      <c r="J233"/>
      <c r="L233"/>
      <c r="M233"/>
      <c r="N233"/>
      <c r="O233"/>
      <c r="P233"/>
      <c r="Q233"/>
    </row>
    <row r="234" spans="1:17" s="17" customFormat="1" x14ac:dyDescent="0.2">
      <c r="A234"/>
      <c r="B234"/>
      <c r="D234"/>
      <c r="F234"/>
      <c r="H234"/>
      <c r="J234"/>
      <c r="L234"/>
      <c r="M234"/>
      <c r="N234"/>
      <c r="O234"/>
      <c r="P234"/>
      <c r="Q234"/>
    </row>
    <row r="235" spans="1:17" s="17" customFormat="1" x14ac:dyDescent="0.2">
      <c r="A235"/>
      <c r="B235"/>
      <c r="D235"/>
      <c r="F235"/>
      <c r="H235"/>
      <c r="J235"/>
      <c r="L235"/>
      <c r="M235"/>
      <c r="N235"/>
      <c r="O235"/>
      <c r="P235"/>
      <c r="Q235"/>
    </row>
    <row r="236" spans="1:17" s="17" customFormat="1" x14ac:dyDescent="0.2">
      <c r="A236"/>
      <c r="B236"/>
      <c r="D236"/>
      <c r="F236"/>
      <c r="H236"/>
      <c r="J236"/>
      <c r="L236"/>
      <c r="M236"/>
      <c r="N236"/>
      <c r="O236"/>
      <c r="P236"/>
      <c r="Q236"/>
    </row>
    <row r="237" spans="1:17" s="17" customFormat="1" x14ac:dyDescent="0.2">
      <c r="A237"/>
      <c r="B237"/>
      <c r="D237"/>
      <c r="F237"/>
      <c r="H237"/>
      <c r="J237"/>
      <c r="L237"/>
      <c r="M237"/>
      <c r="N237"/>
      <c r="O237"/>
      <c r="P237"/>
      <c r="Q237"/>
    </row>
    <row r="238" spans="1:17" s="17" customFormat="1" x14ac:dyDescent="0.2">
      <c r="A238"/>
      <c r="B238"/>
      <c r="D238"/>
      <c r="F238"/>
      <c r="H238"/>
      <c r="J238"/>
      <c r="L238"/>
      <c r="M238"/>
      <c r="N238"/>
      <c r="O238"/>
      <c r="P238"/>
      <c r="Q238"/>
    </row>
    <row r="239" spans="1:17" s="17" customFormat="1" x14ac:dyDescent="0.2">
      <c r="A239"/>
      <c r="B239"/>
      <c r="D239"/>
      <c r="F239"/>
      <c r="H239"/>
      <c r="J239"/>
      <c r="L239"/>
      <c r="M239"/>
      <c r="N239"/>
      <c r="O239"/>
      <c r="P239"/>
      <c r="Q239"/>
    </row>
    <row r="240" spans="1:17" s="17" customFormat="1" x14ac:dyDescent="0.2">
      <c r="A240"/>
      <c r="B240"/>
      <c r="D240"/>
      <c r="F240"/>
      <c r="H240"/>
      <c r="J240"/>
      <c r="L240"/>
      <c r="M240"/>
      <c r="N240"/>
      <c r="O240"/>
      <c r="P240"/>
      <c r="Q240"/>
    </row>
    <row r="241" spans="1:17" s="17" customFormat="1" x14ac:dyDescent="0.2">
      <c r="A241"/>
      <c r="B241"/>
      <c r="D241"/>
      <c r="F241"/>
      <c r="H241"/>
      <c r="J241"/>
      <c r="L241"/>
      <c r="M241"/>
      <c r="N241"/>
      <c r="O241"/>
      <c r="P241"/>
      <c r="Q241"/>
    </row>
    <row r="242" spans="1:17" s="17" customFormat="1" x14ac:dyDescent="0.2">
      <c r="A242"/>
      <c r="B242"/>
      <c r="D242"/>
      <c r="F242"/>
      <c r="H242"/>
      <c r="J242"/>
      <c r="L242"/>
      <c r="M242"/>
      <c r="N242"/>
      <c r="O242"/>
      <c r="P242"/>
      <c r="Q242"/>
    </row>
    <row r="243" spans="1:17" s="17" customFormat="1" x14ac:dyDescent="0.2">
      <c r="A243"/>
      <c r="B243"/>
      <c r="D243"/>
      <c r="F243"/>
      <c r="H243"/>
      <c r="J243"/>
      <c r="L243"/>
      <c r="M243"/>
      <c r="N243"/>
      <c r="O243"/>
      <c r="P243"/>
      <c r="Q243"/>
    </row>
    <row r="244" spans="1:17" s="17" customFormat="1" x14ac:dyDescent="0.2">
      <c r="A244"/>
      <c r="B244"/>
      <c r="D244"/>
      <c r="F244"/>
      <c r="H244"/>
      <c r="J244"/>
      <c r="L244"/>
      <c r="M244"/>
      <c r="N244"/>
      <c r="O244"/>
      <c r="P244"/>
      <c r="Q244"/>
    </row>
    <row r="245" spans="1:17" s="17" customFormat="1" x14ac:dyDescent="0.2">
      <c r="A245"/>
      <c r="B245"/>
      <c r="D245"/>
      <c r="F245"/>
      <c r="H245"/>
      <c r="J245"/>
      <c r="L245"/>
      <c r="M245"/>
      <c r="N245"/>
      <c r="O245"/>
      <c r="P245"/>
      <c r="Q245"/>
    </row>
    <row r="246" spans="1:17" s="17" customFormat="1" x14ac:dyDescent="0.2">
      <c r="A246"/>
      <c r="B246"/>
      <c r="D246"/>
      <c r="F246"/>
      <c r="H246"/>
      <c r="J246"/>
      <c r="L246"/>
      <c r="M246"/>
      <c r="N246"/>
      <c r="O246"/>
      <c r="P246"/>
      <c r="Q246"/>
    </row>
    <row r="247" spans="1:17" s="17" customFormat="1" x14ac:dyDescent="0.2">
      <c r="A247"/>
      <c r="B247"/>
      <c r="D247"/>
      <c r="F247"/>
      <c r="H247"/>
      <c r="J247"/>
      <c r="L247"/>
      <c r="M247"/>
      <c r="N247"/>
      <c r="O247"/>
      <c r="P247"/>
      <c r="Q247"/>
    </row>
    <row r="248" spans="1:17" s="17" customFormat="1" x14ac:dyDescent="0.2">
      <c r="A248"/>
      <c r="B248"/>
      <c r="D248"/>
      <c r="F248"/>
      <c r="H248"/>
      <c r="J248"/>
      <c r="L248"/>
      <c r="M248"/>
      <c r="N248"/>
      <c r="O248"/>
      <c r="P248"/>
      <c r="Q248"/>
    </row>
    <row r="249" spans="1:17" s="17" customFormat="1" x14ac:dyDescent="0.2">
      <c r="A249"/>
      <c r="B249"/>
      <c r="D249"/>
      <c r="F249"/>
      <c r="H249"/>
      <c r="J249"/>
      <c r="L249"/>
      <c r="M249"/>
      <c r="N249"/>
      <c r="O249"/>
      <c r="P249"/>
      <c r="Q249"/>
    </row>
  </sheetData>
  <mergeCells count="28">
    <mergeCell ref="C124:L124"/>
    <mergeCell ref="C125:L125"/>
    <mergeCell ref="C126:L126"/>
    <mergeCell ref="C113:L113"/>
    <mergeCell ref="C93:L93"/>
    <mergeCell ref="C104:L104"/>
    <mergeCell ref="C109:L109"/>
    <mergeCell ref="C116:L116"/>
    <mergeCell ref="C117:L117"/>
    <mergeCell ref="C92:L92"/>
    <mergeCell ref="C16:L16"/>
    <mergeCell ref="C17:L17"/>
    <mergeCell ref="C24:L24"/>
    <mergeCell ref="C31:L31"/>
    <mergeCell ref="C47:L47"/>
    <mergeCell ref="C48:L48"/>
    <mergeCell ref="C56:L56"/>
    <mergeCell ref="C63:L63"/>
    <mergeCell ref="C79:L79"/>
    <mergeCell ref="C80:L80"/>
    <mergeCell ref="C86:L86"/>
    <mergeCell ref="A1:L1"/>
    <mergeCell ref="A2:A4"/>
    <mergeCell ref="C2:D2"/>
    <mergeCell ref="E2:F2"/>
    <mergeCell ref="G2:H2"/>
    <mergeCell ref="I2:J2"/>
    <mergeCell ref="K2:L2"/>
  </mergeCells>
  <conditionalFormatting sqref="A17">
    <cfRule type="cellIs" dxfId="223" priority="70" operator="notEqual">
      <formula>#REF!</formula>
    </cfRule>
    <cfRule type="cellIs" dxfId="222" priority="71" operator="greaterThan">
      <formula>#REF!</formula>
    </cfRule>
  </conditionalFormatting>
  <conditionalFormatting sqref="A24">
    <cfRule type="cellIs" dxfId="221" priority="67" operator="notEqual">
      <formula>#REF!</formula>
    </cfRule>
    <cfRule type="cellIs" dxfId="220" priority="68" operator="greaterThan">
      <formula>#REF!</formula>
    </cfRule>
  </conditionalFormatting>
  <conditionalFormatting sqref="A31 M60:M61 M90 M121:M123">
    <cfRule type="cellIs" dxfId="219" priority="39" operator="notEqual">
      <formula>#REF!</formula>
    </cfRule>
    <cfRule type="cellIs" dxfId="218" priority="40" operator="greaterThan">
      <formula>#REF!</formula>
    </cfRule>
  </conditionalFormatting>
  <conditionalFormatting sqref="A47">
    <cfRule type="cellIs" dxfId="217" priority="66" operator="greaterThan">
      <formula>#REF!</formula>
    </cfRule>
    <cfRule type="cellIs" dxfId="216" priority="65" operator="notEqual">
      <formula>#REF!</formula>
    </cfRule>
  </conditionalFormatting>
  <conditionalFormatting sqref="A55">
    <cfRule type="cellIs" dxfId="215" priority="64" operator="greaterThan">
      <formula>#REF!</formula>
    </cfRule>
    <cfRule type="cellIs" dxfId="214" priority="63" operator="notEqual">
      <formula>#REF!</formula>
    </cfRule>
  </conditionalFormatting>
  <conditionalFormatting sqref="A62">
    <cfRule type="cellIs" dxfId="213" priority="61" operator="notEqual">
      <formula>#REF!</formula>
    </cfRule>
    <cfRule type="cellIs" dxfId="212" priority="62" operator="greaterThan">
      <formula>#REF!</formula>
    </cfRule>
  </conditionalFormatting>
  <conditionalFormatting sqref="A79">
    <cfRule type="cellIs" dxfId="211" priority="59" operator="notEqual">
      <formula>#REF!</formula>
    </cfRule>
    <cfRule type="cellIs" dxfId="210" priority="60" operator="greaterThan">
      <formula>#REF!</formula>
    </cfRule>
  </conditionalFormatting>
  <conditionalFormatting sqref="A85">
    <cfRule type="cellIs" dxfId="209" priority="58" operator="greaterThan">
      <formula>#REF!</formula>
    </cfRule>
    <cfRule type="cellIs" dxfId="208" priority="57" operator="notEqual">
      <formula>#REF!</formula>
    </cfRule>
  </conditionalFormatting>
  <conditionalFormatting sqref="A92">
    <cfRule type="cellIs" dxfId="207" priority="56" operator="greaterThan">
      <formula>#REF!</formula>
    </cfRule>
    <cfRule type="cellIs" dxfId="206" priority="55" operator="notEqual">
      <formula>#REF!</formula>
    </cfRule>
  </conditionalFormatting>
  <conditionalFormatting sqref="A108">
    <cfRule type="cellIs" dxfId="205" priority="54" operator="greaterThan">
      <formula>#REF!</formula>
    </cfRule>
    <cfRule type="cellIs" dxfId="204" priority="53" operator="notEqual">
      <formula>#REF!</formula>
    </cfRule>
  </conditionalFormatting>
  <conditionalFormatting sqref="A116">
    <cfRule type="cellIs" dxfId="203" priority="52" operator="greaterThan">
      <formula>#REF!</formula>
    </cfRule>
    <cfRule type="cellIs" dxfId="202" priority="51" operator="notEqual">
      <formula>#REF!</formula>
    </cfRule>
  </conditionalFormatting>
  <conditionalFormatting sqref="A125">
    <cfRule type="cellIs" dxfId="201" priority="49" operator="notEqual">
      <formula>#REF!</formula>
    </cfRule>
    <cfRule type="cellIs" dxfId="200" priority="50" operator="greaterThan">
      <formula>#REF!</formula>
    </cfRule>
  </conditionalFormatting>
  <conditionalFormatting sqref="E118:H120">
    <cfRule type="cellIs" dxfId="199" priority="8" operator="greaterThan">
      <formula>#REF!</formula>
    </cfRule>
  </conditionalFormatting>
  <conditionalFormatting sqref="E18:K20">
    <cfRule type="cellIs" dxfId="198" priority="2" operator="greaterThan">
      <formula>#REF!</formula>
    </cfRule>
  </conditionalFormatting>
  <conditionalFormatting sqref="E49:K51">
    <cfRule type="cellIs" dxfId="197" priority="35" operator="greaterThan">
      <formula>#REF!</formula>
    </cfRule>
  </conditionalFormatting>
  <conditionalFormatting sqref="E57:K59">
    <cfRule type="cellIs" dxfId="196" priority="31" operator="greaterThan">
      <formula>#REF!</formula>
    </cfRule>
  </conditionalFormatting>
  <conditionalFormatting sqref="E87:K89">
    <cfRule type="cellIs" dxfId="195" priority="22" operator="greaterThan">
      <formula>#REF!</formula>
    </cfRule>
  </conditionalFormatting>
  <conditionalFormatting sqref="E110:K112">
    <cfRule type="cellIs" dxfId="194" priority="13" operator="greaterThan">
      <formula>#REF!</formula>
    </cfRule>
  </conditionalFormatting>
  <conditionalFormatting sqref="E32:L35">
    <cfRule type="cellIs" dxfId="193" priority="41" operator="greaterThan">
      <formula>#REF!</formula>
    </cfRule>
  </conditionalFormatting>
  <conditionalFormatting sqref="E64:L64">
    <cfRule type="cellIs" dxfId="192" priority="27" operator="greaterThan">
      <formula>#REF!</formula>
    </cfRule>
  </conditionalFormatting>
  <conditionalFormatting sqref="E81:L81">
    <cfRule type="cellIs" dxfId="191" priority="25" operator="greaterThan">
      <formula>#REF!</formula>
    </cfRule>
  </conditionalFormatting>
  <conditionalFormatting sqref="E94:L94">
    <cfRule type="cellIs" dxfId="190" priority="18" operator="greaterThan">
      <formula>#REF!</formula>
    </cfRule>
  </conditionalFormatting>
  <conditionalFormatting sqref="E127:L127">
    <cfRule type="cellIs" dxfId="189" priority="3" operator="greaterThan">
      <formula>#REF!</formula>
    </cfRule>
  </conditionalFormatting>
  <conditionalFormatting sqref="E25:M28">
    <cfRule type="cellIs" dxfId="188" priority="1" operator="greaterThan">
      <formula>#REF!</formula>
    </cfRule>
  </conditionalFormatting>
  <conditionalFormatting sqref="E82:M83">
    <cfRule type="cellIs" dxfId="187" priority="69" operator="greaterThan">
      <formula>#REF!</formula>
    </cfRule>
  </conditionalFormatting>
  <conditionalFormatting sqref="I118:L118">
    <cfRule type="cellIs" dxfId="186" priority="10" operator="greaterThan">
      <formula>#REF!</formula>
    </cfRule>
  </conditionalFormatting>
  <conditionalFormatting sqref="I119:M120">
    <cfRule type="cellIs" dxfId="185" priority="75" operator="greaterThan">
      <formula>#REF!</formula>
    </cfRule>
  </conditionalFormatting>
  <conditionalFormatting sqref="K18:K20">
    <cfRule type="cellIs" dxfId="184" priority="46" operator="notEqual">
      <formula>#REF!</formula>
    </cfRule>
  </conditionalFormatting>
  <conditionalFormatting sqref="K49:K51">
    <cfRule type="cellIs" dxfId="183" priority="36" operator="notEqual">
      <formula>#REF!</formula>
    </cfRule>
  </conditionalFormatting>
  <conditionalFormatting sqref="K57:K59">
    <cfRule type="cellIs" dxfId="182" priority="32" operator="notEqual">
      <formula>#REF!</formula>
    </cfRule>
  </conditionalFormatting>
  <conditionalFormatting sqref="K81:K83">
    <cfRule type="cellIs" dxfId="181" priority="93" operator="notEqual">
      <formula>#REF!</formula>
    </cfRule>
  </conditionalFormatting>
  <conditionalFormatting sqref="K87:K89">
    <cfRule type="cellIs" dxfId="180" priority="88" operator="notEqual">
      <formula>#REF!</formula>
    </cfRule>
  </conditionalFormatting>
  <conditionalFormatting sqref="K110:K112">
    <cfRule type="cellIs" dxfId="179" priority="84" operator="notEqual">
      <formula>#REF!</formula>
    </cfRule>
  </conditionalFormatting>
  <conditionalFormatting sqref="K118:K120">
    <cfRule type="cellIs" dxfId="178" priority="74" operator="notEqual">
      <formula>#REF!</formula>
    </cfRule>
  </conditionalFormatting>
  <conditionalFormatting sqref="K32:L35">
    <cfRule type="cellIs" dxfId="177" priority="42" operator="notEqual">
      <formula>#REF!</formula>
    </cfRule>
  </conditionalFormatting>
  <conditionalFormatting sqref="K64:L64">
    <cfRule type="cellIs" dxfId="176" priority="28" operator="notEqual">
      <formula>#REF!</formula>
    </cfRule>
  </conditionalFormatting>
  <conditionalFormatting sqref="K94:L94">
    <cfRule type="cellIs" dxfId="175" priority="21" operator="notEqual">
      <formula>#REF!</formula>
    </cfRule>
  </conditionalFormatting>
  <conditionalFormatting sqref="K127:L127">
    <cfRule type="cellIs" dxfId="174" priority="4" operator="notEqual">
      <formula>#REF!</formula>
    </cfRule>
  </conditionalFormatting>
  <conditionalFormatting sqref="K25:M28">
    <cfRule type="cellIs" dxfId="173" priority="44" operator="notEqual">
      <formula>#REF!</formula>
    </cfRule>
  </conditionalFormatting>
  <conditionalFormatting sqref="L18:L19">
    <cfRule type="cellIs" dxfId="172" priority="48" operator="greaterThan">
      <formula>#REF!</formula>
    </cfRule>
    <cfRule type="cellIs" dxfId="171" priority="47" operator="notEqual">
      <formula>#REF!</formula>
    </cfRule>
  </conditionalFormatting>
  <conditionalFormatting sqref="L49">
    <cfRule type="cellIs" dxfId="170" priority="37" operator="notEqual">
      <formula>#REF!</formula>
    </cfRule>
    <cfRule type="cellIs" dxfId="169" priority="38" operator="greaterThan">
      <formula>#REF!</formula>
    </cfRule>
  </conditionalFormatting>
  <conditionalFormatting sqref="L57">
    <cfRule type="cellIs" dxfId="168" priority="34" operator="greaterThan">
      <formula>#REF!</formula>
    </cfRule>
    <cfRule type="cellIs" dxfId="167" priority="33" operator="notEqual">
      <formula>#REF!</formula>
    </cfRule>
  </conditionalFormatting>
  <conditionalFormatting sqref="L81">
    <cfRule type="cellIs" dxfId="166" priority="26" operator="notEqual">
      <formula>#REF!</formula>
    </cfRule>
  </conditionalFormatting>
  <conditionalFormatting sqref="L87">
    <cfRule type="cellIs" dxfId="165" priority="23" operator="greaterThan">
      <formula>#REF!</formula>
    </cfRule>
    <cfRule type="cellIs" dxfId="164" priority="24" operator="notEqual">
      <formula>#REF!</formula>
    </cfRule>
  </conditionalFormatting>
  <conditionalFormatting sqref="L110">
    <cfRule type="cellIs" dxfId="163" priority="16" operator="greaterThan">
      <formula>#REF!</formula>
    </cfRule>
    <cfRule type="cellIs" dxfId="162" priority="17" operator="notEqual">
      <formula>#REF!</formula>
    </cfRule>
  </conditionalFormatting>
  <conditionalFormatting sqref="L118">
    <cfRule type="cellIs" dxfId="161" priority="11" operator="notEqual">
      <formula>#REF!</formula>
    </cfRule>
  </conditionalFormatting>
  <conditionalFormatting sqref="L50:M51">
    <cfRule type="cellIs" dxfId="160" priority="96" operator="notEqual">
      <formula>#REF!</formula>
    </cfRule>
    <cfRule type="cellIs" dxfId="159" priority="97" operator="greaterThan">
      <formula>#REF!</formula>
    </cfRule>
  </conditionalFormatting>
  <conditionalFormatting sqref="L58:M59">
    <cfRule type="cellIs" dxfId="158" priority="94" operator="notEqual">
      <formula>#REF!</formula>
    </cfRule>
    <cfRule type="cellIs" dxfId="157" priority="95" operator="greaterThan">
      <formula>#REF!</formula>
    </cfRule>
  </conditionalFormatting>
  <conditionalFormatting sqref="L82:M83 M84">
    <cfRule type="cellIs" dxfId="156" priority="91" operator="notEqual">
      <formula>#REF!</formula>
    </cfRule>
  </conditionalFormatting>
  <conditionalFormatting sqref="L88:M89">
    <cfRule type="cellIs" dxfId="155" priority="90" operator="greaterThan">
      <formula>#REF!</formula>
    </cfRule>
    <cfRule type="cellIs" dxfId="154" priority="89" operator="notEqual">
      <formula>#REF!</formula>
    </cfRule>
  </conditionalFormatting>
  <conditionalFormatting sqref="L111:M112 M114:M115">
    <cfRule type="cellIs" dxfId="153" priority="82" operator="notEqual">
      <formula>#REF!</formula>
    </cfRule>
    <cfRule type="cellIs" dxfId="152" priority="83" operator="greaterThan">
      <formula>#REF!</formula>
    </cfRule>
  </conditionalFormatting>
  <conditionalFormatting sqref="L119:M120">
    <cfRule type="cellIs" dxfId="151" priority="78" operator="notEqual">
      <formula>#REF!</formula>
    </cfRule>
  </conditionalFormatting>
  <conditionalFormatting sqref="M19 L20:M20 M21">
    <cfRule type="cellIs" dxfId="150" priority="99" operator="greaterThan">
      <formula>#REF!</formula>
    </cfRule>
    <cfRule type="cellIs" dxfId="149" priority="98" operator="notEqual">
      <formula>#REF!</formula>
    </cfRule>
  </conditionalFormatting>
  <conditionalFormatting sqref="M52:M54">
    <cfRule type="cellIs" dxfId="148" priority="29" operator="notEqual">
      <formula>#REF!</formula>
    </cfRule>
    <cfRule type="cellIs" dxfId="147" priority="30" operator="greaterThan">
      <formula>#REF!</formula>
    </cfRule>
  </conditionalFormatting>
  <conditionalFormatting sqref="M84">
    <cfRule type="cellIs" dxfId="146" priority="92" operator="greaterThan">
      <formula>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0967-98A0-47DA-8FBE-02C58156AAAA}">
  <dimension ref="A1:Q240"/>
  <sheetViews>
    <sheetView topLeftCell="A111" zoomScale="80" zoomScaleNormal="80" workbookViewId="0">
      <selection activeCell="A2" sqref="A2:A4"/>
    </sheetView>
  </sheetViews>
  <sheetFormatPr baseColWidth="10" defaultRowHeight="15" x14ac:dyDescent="0.2"/>
  <cols>
    <col min="1" max="1" width="59.83203125" bestFit="1" customWidth="1"/>
    <col min="2" max="2" width="32.1640625" customWidth="1"/>
    <col min="3" max="3" width="25.5" style="13" customWidth="1"/>
    <col min="4" max="4" width="19.6640625" customWidth="1"/>
    <col min="5" max="5" width="19.6640625" style="15" customWidth="1"/>
    <col min="6" max="6" width="19.6640625" style="3" customWidth="1"/>
    <col min="7" max="7" width="19.6640625" style="17" customWidth="1"/>
    <col min="8" max="8" width="19.6640625" customWidth="1"/>
    <col min="9" max="9" width="19.6640625" style="17" customWidth="1"/>
    <col min="10" max="10" width="19.6640625" customWidth="1"/>
    <col min="11" max="11" width="19.6640625" style="17" customWidth="1"/>
    <col min="12" max="12" width="19.6640625" customWidth="1"/>
    <col min="13" max="13" width="43.1640625" bestFit="1" customWidth="1"/>
    <col min="14" max="14" width="13.33203125" customWidth="1"/>
    <col min="15" max="15" width="15.6640625" customWidth="1"/>
    <col min="17" max="17" width="44.83203125" customWidth="1"/>
  </cols>
  <sheetData>
    <row r="1" spans="1:14" ht="34.5" customHeight="1" thickBot="1" x14ac:dyDescent="0.25">
      <c r="A1" s="150" t="s">
        <v>165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2"/>
      <c r="M1" s="12"/>
    </row>
    <row r="2" spans="1:14" ht="45" customHeight="1" x14ac:dyDescent="0.2">
      <c r="A2" s="153" t="s">
        <v>15</v>
      </c>
      <c r="B2" s="86" t="s">
        <v>18</v>
      </c>
      <c r="C2" s="155" t="s">
        <v>2</v>
      </c>
      <c r="D2" s="156"/>
      <c r="E2" s="160" t="s">
        <v>1</v>
      </c>
      <c r="F2" s="160"/>
      <c r="G2" s="159" t="s">
        <v>0</v>
      </c>
      <c r="H2" s="159"/>
      <c r="I2" s="160" t="s">
        <v>12</v>
      </c>
      <c r="J2" s="160"/>
      <c r="K2" s="159" t="s">
        <v>3</v>
      </c>
      <c r="L2" s="159"/>
      <c r="N2" s="2"/>
    </row>
    <row r="3" spans="1:14" ht="25" customHeight="1" x14ac:dyDescent="0.2">
      <c r="A3" s="153"/>
      <c r="B3" s="83" t="s">
        <v>17</v>
      </c>
      <c r="C3" s="84"/>
      <c r="D3" s="85">
        <f>'[1]Travaux toiture Partie 1 &amp; 2'!C33</f>
        <v>0.186</v>
      </c>
      <c r="E3" s="123"/>
      <c r="F3" s="85">
        <f>'[1]Travaux toiture Partie 1 &amp; 2'!C34</f>
        <v>0.17799999999999999</v>
      </c>
      <c r="G3" s="123"/>
      <c r="H3" s="85">
        <f>'[1]Travaux toiture Partie 1 &amp; 2'!C35</f>
        <v>0.17199999999999999</v>
      </c>
      <c r="I3" s="123"/>
      <c r="J3" s="85">
        <f>'[1]Travaux toiture Partie 1 &amp; 2'!C36</f>
        <v>0.19600000000000001</v>
      </c>
      <c r="K3" s="123"/>
      <c r="L3" s="85">
        <f>'[1]Travaux toiture Partie 1 &amp; 2'!C37</f>
        <v>0.26800000000000002</v>
      </c>
      <c r="M3" s="11"/>
      <c r="N3" s="2"/>
    </row>
    <row r="4" spans="1:14" s="5" customFormat="1" ht="17" x14ac:dyDescent="0.2">
      <c r="A4" s="154"/>
      <c r="B4" s="78" t="s">
        <v>19</v>
      </c>
      <c r="C4" s="21" t="s">
        <v>13</v>
      </c>
      <c r="D4" s="22" t="s">
        <v>20</v>
      </c>
      <c r="E4" s="6" t="s">
        <v>13</v>
      </c>
      <c r="F4" s="7" t="s">
        <v>20</v>
      </c>
      <c r="G4" s="21" t="s">
        <v>13</v>
      </c>
      <c r="H4" s="22" t="s">
        <v>20</v>
      </c>
      <c r="I4" s="6" t="s">
        <v>13</v>
      </c>
      <c r="J4" s="7" t="s">
        <v>20</v>
      </c>
      <c r="K4" s="21" t="s">
        <v>13</v>
      </c>
      <c r="L4" s="22" t="s">
        <v>20</v>
      </c>
      <c r="N4" s="4"/>
    </row>
    <row r="5" spans="1:14" s="5" customFormat="1" ht="17" thickBot="1" x14ac:dyDescent="0.25">
      <c r="A5" s="94"/>
      <c r="B5" s="20"/>
      <c r="C5" s="16"/>
      <c r="D5" s="95"/>
      <c r="E5" s="14"/>
      <c r="F5" s="96"/>
      <c r="G5" s="16"/>
      <c r="H5" s="95"/>
      <c r="I5" s="14"/>
      <c r="J5" s="96"/>
      <c r="K5" s="16"/>
      <c r="L5" s="95"/>
      <c r="N5" s="4"/>
    </row>
    <row r="6" spans="1:14" s="5" customFormat="1" ht="19.5" customHeight="1" thickBot="1" x14ac:dyDescent="0.2">
      <c r="A6" s="77" t="s">
        <v>143</v>
      </c>
      <c r="B6" s="97">
        <v>2132.48</v>
      </c>
      <c r="C6" s="63"/>
      <c r="D6" s="63"/>
      <c r="E6" s="63"/>
      <c r="F6" s="63"/>
      <c r="G6" s="63"/>
      <c r="H6" s="63"/>
      <c r="I6" s="63"/>
      <c r="J6" s="63"/>
      <c r="K6" s="63"/>
      <c r="L6" s="63"/>
      <c r="N6" s="4"/>
    </row>
    <row r="7" spans="1:14" s="5" customFormat="1" ht="19.5" customHeight="1" x14ac:dyDescent="0.2">
      <c r="A7" s="59"/>
      <c r="B7" s="25">
        <v>45658</v>
      </c>
      <c r="C7" s="120"/>
      <c r="D7" s="121"/>
      <c r="E7" s="121"/>
      <c r="F7" s="121"/>
      <c r="G7" s="121"/>
      <c r="H7" s="121"/>
      <c r="I7" s="121"/>
      <c r="J7" s="121"/>
      <c r="K7" s="121"/>
      <c r="L7" s="122"/>
    </row>
    <row r="8" spans="1:14" s="5" customFormat="1" ht="19.5" customHeight="1" x14ac:dyDescent="0.2">
      <c r="A8" s="81" t="s">
        <v>89</v>
      </c>
      <c r="B8" s="27">
        <v>-28.82</v>
      </c>
      <c r="C8" s="120"/>
      <c r="D8" s="121"/>
      <c r="E8" s="121"/>
      <c r="F8" s="121"/>
      <c r="G8" s="121"/>
      <c r="H8" s="121"/>
      <c r="I8" s="121"/>
      <c r="J8" s="121"/>
      <c r="K8" s="121"/>
      <c r="L8" s="122"/>
    </row>
    <row r="9" spans="1:14" s="5" customFormat="1" ht="19.5" customHeight="1" x14ac:dyDescent="0.2">
      <c r="A9" s="81" t="s">
        <v>118</v>
      </c>
      <c r="B9" s="27">
        <v>130.16</v>
      </c>
      <c r="C9" s="120"/>
      <c r="D9" s="121"/>
      <c r="E9" s="121"/>
      <c r="F9" s="121"/>
      <c r="G9" s="121"/>
      <c r="H9" s="121"/>
      <c r="I9" s="121"/>
      <c r="J9" s="121"/>
      <c r="K9" s="121"/>
      <c r="L9" s="122"/>
    </row>
    <row r="10" spans="1:14" s="5" customFormat="1" ht="19.5" customHeight="1" x14ac:dyDescent="0.2">
      <c r="A10" s="81" t="s">
        <v>145</v>
      </c>
      <c r="B10" s="27">
        <v>-20</v>
      </c>
      <c r="C10" s="120"/>
      <c r="D10" s="121"/>
      <c r="E10" s="121"/>
      <c r="F10" s="121"/>
      <c r="G10" s="121"/>
      <c r="H10" s="121"/>
      <c r="I10" s="121"/>
      <c r="J10" s="121"/>
      <c r="K10" s="121"/>
      <c r="L10" s="122"/>
    </row>
    <row r="11" spans="1:14" s="5" customFormat="1" ht="19.5" customHeight="1" x14ac:dyDescent="0.2">
      <c r="A11" s="81" t="s">
        <v>146</v>
      </c>
      <c r="B11" s="27">
        <v>-20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2"/>
    </row>
    <row r="12" spans="1:14" s="5" customFormat="1" ht="19.5" customHeight="1" x14ac:dyDescent="0.2">
      <c r="A12" s="81" t="s">
        <v>144</v>
      </c>
      <c r="B12" s="27">
        <v>-11.87</v>
      </c>
      <c r="C12" s="120"/>
      <c r="D12" s="121"/>
      <c r="E12" s="121"/>
      <c r="F12" s="121"/>
      <c r="G12" s="121"/>
      <c r="H12" s="121"/>
      <c r="I12" s="121"/>
      <c r="J12" s="121"/>
      <c r="K12" s="121"/>
      <c r="L12" s="122"/>
    </row>
    <row r="13" spans="1:14" ht="19.5" customHeight="1" x14ac:dyDescent="0.2">
      <c r="A13" s="81" t="s">
        <v>88</v>
      </c>
      <c r="B13" s="27">
        <v>-6</v>
      </c>
      <c r="C13" s="147"/>
      <c r="D13" s="148"/>
      <c r="E13" s="148"/>
      <c r="F13" s="148"/>
      <c r="G13" s="148"/>
      <c r="H13" s="148"/>
      <c r="I13" s="148"/>
      <c r="J13" s="148"/>
      <c r="K13" s="148"/>
      <c r="L13" s="149"/>
    </row>
    <row r="14" spans="1:14" ht="19.5" customHeight="1" x14ac:dyDescent="0.2">
      <c r="A14" s="50" t="s">
        <v>69</v>
      </c>
      <c r="B14" s="32">
        <f>SUM(D15,F15,H15,J15,L15)</f>
        <v>183.14000000000001</v>
      </c>
      <c r="C14" s="147"/>
      <c r="D14" s="148"/>
      <c r="E14" s="148"/>
      <c r="F14" s="148"/>
      <c r="G14" s="148"/>
      <c r="H14" s="148"/>
      <c r="I14" s="148"/>
      <c r="J14" s="148"/>
      <c r="K14" s="148"/>
      <c r="L14" s="149"/>
    </row>
    <row r="15" spans="1:14" ht="19.5" customHeight="1" thickBot="1" x14ac:dyDescent="0.25">
      <c r="A15" s="99" t="s">
        <v>35</v>
      </c>
      <c r="B15" s="100">
        <f>SUM(B8:B14)</f>
        <v>226.61</v>
      </c>
      <c r="C15" s="29">
        <v>34.07</v>
      </c>
      <c r="D15" s="30">
        <v>34.07</v>
      </c>
      <c r="E15" s="31">
        <v>32.58</v>
      </c>
      <c r="F15" s="9">
        <v>32.58</v>
      </c>
      <c r="G15" s="31">
        <v>31.5</v>
      </c>
      <c r="H15" s="9">
        <v>31.5</v>
      </c>
      <c r="I15" s="31">
        <v>35.869999999999997</v>
      </c>
      <c r="J15" s="9">
        <v>35.869999999999997</v>
      </c>
      <c r="K15" s="31">
        <v>49.12</v>
      </c>
      <c r="L15" s="49">
        <v>49.12</v>
      </c>
    </row>
    <row r="16" spans="1:14" ht="19.5" customHeight="1" thickBot="1" x14ac:dyDescent="0.25">
      <c r="A16" s="101" t="s">
        <v>36</v>
      </c>
      <c r="B16" s="98">
        <f>B6+B15</f>
        <v>2359.09</v>
      </c>
      <c r="C16" s="35"/>
      <c r="D16" s="36"/>
      <c r="E16" s="37"/>
      <c r="F16" s="38"/>
      <c r="G16" s="37"/>
      <c r="H16" s="38"/>
      <c r="I16" s="37"/>
      <c r="J16" s="38"/>
      <c r="K16" s="37"/>
      <c r="L16" s="51"/>
      <c r="M16" s="10"/>
    </row>
    <row r="17" spans="1:13" ht="19.5" customHeight="1" thickBot="1" x14ac:dyDescent="0.25">
      <c r="A17" s="46"/>
      <c r="B17" s="39"/>
      <c r="C17" s="35"/>
      <c r="D17" s="36"/>
      <c r="E17" s="37"/>
      <c r="F17" s="38"/>
      <c r="G17" s="37"/>
      <c r="H17" s="38"/>
      <c r="I17" s="37"/>
      <c r="J17" s="38"/>
      <c r="K17" s="37"/>
      <c r="L17" s="51"/>
      <c r="M17" s="10"/>
    </row>
    <row r="18" spans="1:13" ht="19.5" customHeight="1" x14ac:dyDescent="0.2">
      <c r="A18" s="59"/>
      <c r="B18" s="25">
        <v>45689</v>
      </c>
      <c r="C18" s="60"/>
      <c r="D18" s="60"/>
      <c r="E18" s="60"/>
      <c r="F18" s="60"/>
      <c r="G18" s="60"/>
      <c r="H18" s="60"/>
      <c r="I18" s="60"/>
      <c r="J18" s="60"/>
      <c r="K18" s="60"/>
      <c r="L18" s="61"/>
      <c r="M18" s="10"/>
    </row>
    <row r="19" spans="1:13" s="5" customFormat="1" ht="19.5" customHeight="1" x14ac:dyDescent="0.2">
      <c r="A19" s="81" t="s">
        <v>89</v>
      </c>
      <c r="B19" s="27">
        <v>-28.89</v>
      </c>
      <c r="C19" s="120"/>
      <c r="D19" s="121"/>
      <c r="E19" s="121"/>
      <c r="F19" s="121"/>
      <c r="G19" s="121"/>
      <c r="H19" s="121"/>
      <c r="I19" s="121"/>
      <c r="J19" s="121"/>
      <c r="K19" s="121"/>
      <c r="L19" s="122"/>
    </row>
    <row r="20" spans="1:13" ht="19.5" customHeight="1" x14ac:dyDescent="0.2">
      <c r="A20" s="141" t="s">
        <v>152</v>
      </c>
      <c r="B20" s="142">
        <f>SUM(D21,F21,H21,J21,L21)</f>
        <v>205.50000000000003</v>
      </c>
      <c r="C20" s="147"/>
      <c r="D20" s="148"/>
      <c r="E20" s="148"/>
      <c r="F20" s="148"/>
      <c r="G20" s="148"/>
      <c r="H20" s="148"/>
      <c r="I20" s="148"/>
      <c r="J20" s="148"/>
      <c r="K20" s="148"/>
      <c r="L20" s="149"/>
    </row>
    <row r="21" spans="1:13" ht="19.5" customHeight="1" thickBot="1" x14ac:dyDescent="0.25">
      <c r="A21" s="99" t="s">
        <v>35</v>
      </c>
      <c r="B21" s="100">
        <f>SUM(B19:B20)</f>
        <v>176.61</v>
      </c>
      <c r="C21" s="29">
        <v>39</v>
      </c>
      <c r="D21" s="30">
        <v>39</v>
      </c>
      <c r="E21" s="31">
        <v>37.4</v>
      </c>
      <c r="F21" s="9">
        <v>37.4</v>
      </c>
      <c r="G21" s="140">
        <v>36.200000000000003</v>
      </c>
      <c r="H21" s="136">
        <v>31.5</v>
      </c>
      <c r="I21" s="31">
        <v>41.2</v>
      </c>
      <c r="J21" s="9">
        <v>41.2</v>
      </c>
      <c r="K21" s="31">
        <v>56.4</v>
      </c>
      <c r="L21" s="49">
        <v>56.4</v>
      </c>
      <c r="M21" s="10"/>
    </row>
    <row r="22" spans="1:13" ht="19.5" customHeight="1" thickBot="1" x14ac:dyDescent="0.25">
      <c r="A22" s="101" t="s">
        <v>36</v>
      </c>
      <c r="B22" s="98">
        <f>B16+B21</f>
        <v>2535.7000000000003</v>
      </c>
      <c r="C22" s="35"/>
      <c r="D22" s="36"/>
      <c r="E22" s="37"/>
      <c r="F22" s="38"/>
      <c r="G22" s="37"/>
      <c r="H22" s="37"/>
      <c r="I22" s="37"/>
      <c r="J22" s="38"/>
      <c r="K22" s="37"/>
      <c r="L22" s="51"/>
      <c r="M22" s="10"/>
    </row>
    <row r="23" spans="1:13" ht="19.5" customHeight="1" thickBot="1" x14ac:dyDescent="0.25">
      <c r="A23" s="46"/>
      <c r="B23" s="39"/>
      <c r="C23" s="35"/>
      <c r="D23" s="36"/>
      <c r="E23" s="37"/>
      <c r="F23" s="38"/>
      <c r="G23" s="37"/>
      <c r="H23" s="38"/>
      <c r="I23" s="37"/>
      <c r="J23" s="38"/>
      <c r="K23" s="37"/>
      <c r="L23" s="51"/>
      <c r="M23" s="10"/>
    </row>
    <row r="24" spans="1:13" ht="19.5" customHeight="1" x14ac:dyDescent="0.2">
      <c r="A24" s="46"/>
      <c r="B24" s="25">
        <v>45717</v>
      </c>
      <c r="C24" s="35"/>
      <c r="D24" s="36"/>
      <c r="E24" s="37"/>
      <c r="F24" s="38"/>
      <c r="G24" s="37"/>
      <c r="H24" s="38"/>
      <c r="I24" s="37"/>
      <c r="J24" s="38"/>
      <c r="K24" s="37"/>
      <c r="L24" s="51"/>
      <c r="M24" s="10"/>
    </row>
    <row r="25" spans="1:13" ht="19.5" customHeight="1" x14ac:dyDescent="0.2">
      <c r="A25" s="81" t="s">
        <v>147</v>
      </c>
      <c r="B25" s="27">
        <v>-20</v>
      </c>
      <c r="C25" s="120"/>
      <c r="D25" s="121"/>
      <c r="E25" s="121"/>
      <c r="F25" s="121"/>
      <c r="G25" s="121"/>
      <c r="H25" s="121"/>
      <c r="I25" s="121"/>
      <c r="J25" s="121"/>
      <c r="K25" s="121"/>
      <c r="L25" s="122"/>
    </row>
    <row r="26" spans="1:13" ht="19.5" customHeight="1" x14ac:dyDescent="0.2">
      <c r="A26" s="81" t="s">
        <v>148</v>
      </c>
      <c r="B26" s="27">
        <v>-20</v>
      </c>
      <c r="C26" s="120"/>
      <c r="D26" s="121"/>
      <c r="E26" s="121"/>
      <c r="F26" s="121"/>
      <c r="G26" s="121"/>
      <c r="H26" s="121"/>
      <c r="I26" s="121"/>
      <c r="J26" s="121"/>
      <c r="K26" s="121"/>
      <c r="L26" s="122"/>
    </row>
    <row r="27" spans="1:13" ht="19.5" customHeight="1" x14ac:dyDescent="0.2">
      <c r="A27" s="81" t="s">
        <v>89</v>
      </c>
      <c r="B27" s="27">
        <v>-28.89</v>
      </c>
      <c r="C27" s="120"/>
      <c r="D27" s="121"/>
      <c r="E27" s="121"/>
      <c r="F27" s="121"/>
      <c r="G27" s="121"/>
      <c r="H27" s="121"/>
      <c r="I27" s="121"/>
      <c r="J27" s="121"/>
      <c r="K27" s="121"/>
      <c r="L27" s="122"/>
    </row>
    <row r="28" spans="1:13" ht="19.5" customHeight="1" x14ac:dyDescent="0.2">
      <c r="A28" s="141" t="s">
        <v>152</v>
      </c>
      <c r="B28" s="142">
        <f>SUM(D29,F29,H29,J29,L29)</f>
        <v>205.50000000000003</v>
      </c>
      <c r="C28" s="147"/>
      <c r="D28" s="148"/>
      <c r="E28" s="148"/>
      <c r="F28" s="148"/>
      <c r="G28" s="148"/>
      <c r="H28" s="148"/>
      <c r="I28" s="148"/>
      <c r="J28" s="148"/>
      <c r="K28" s="148"/>
      <c r="L28" s="149"/>
    </row>
    <row r="29" spans="1:13" ht="19.5" customHeight="1" thickBot="1" x14ac:dyDescent="0.25">
      <c r="A29" s="79" t="s">
        <v>35</v>
      </c>
      <c r="B29" s="34">
        <f>SUM(B25:B28)</f>
        <v>136.61000000000001</v>
      </c>
      <c r="C29" s="29">
        <v>39</v>
      </c>
      <c r="D29" s="30">
        <v>39</v>
      </c>
      <c r="E29" s="31">
        <v>37.4</v>
      </c>
      <c r="F29" s="9">
        <v>37.4</v>
      </c>
      <c r="G29" s="140">
        <v>36.200000000000003</v>
      </c>
      <c r="H29" s="136">
        <v>31.5</v>
      </c>
      <c r="I29" s="31">
        <v>41.2</v>
      </c>
      <c r="J29" s="9">
        <v>41.2</v>
      </c>
      <c r="K29" s="31">
        <v>56.4</v>
      </c>
      <c r="L29" s="49">
        <v>56.4</v>
      </c>
    </row>
    <row r="30" spans="1:13" ht="19.5" customHeight="1" thickBot="1" x14ac:dyDescent="0.25">
      <c r="A30" s="101" t="s">
        <v>36</v>
      </c>
      <c r="B30" s="98">
        <f>B22+B29</f>
        <v>2672.3100000000004</v>
      </c>
      <c r="C30" s="35"/>
      <c r="D30" s="36"/>
      <c r="E30" s="37"/>
      <c r="F30" s="38"/>
      <c r="G30" s="37"/>
      <c r="H30" s="38"/>
      <c r="I30" s="37"/>
      <c r="J30" s="38"/>
      <c r="K30" s="37"/>
      <c r="L30" s="51"/>
    </row>
    <row r="31" spans="1:13" ht="16" x14ac:dyDescent="0.2">
      <c r="A31" s="117"/>
      <c r="B31" s="39"/>
      <c r="C31" s="35"/>
      <c r="D31" s="36"/>
      <c r="E31" s="37"/>
      <c r="F31" s="38"/>
      <c r="G31" s="37"/>
      <c r="H31" s="38"/>
      <c r="I31" s="37"/>
      <c r="J31" s="38"/>
      <c r="K31" s="37"/>
      <c r="L31" s="51"/>
    </row>
    <row r="32" spans="1:13" ht="16" x14ac:dyDescent="0.2">
      <c r="A32" s="20"/>
      <c r="B32" s="39"/>
      <c r="C32" s="35"/>
      <c r="D32" s="36"/>
      <c r="E32" s="37"/>
      <c r="F32" s="38"/>
      <c r="G32" s="37"/>
      <c r="H32" s="38"/>
      <c r="I32" s="37"/>
      <c r="J32" s="38"/>
      <c r="K32" s="37"/>
      <c r="L32" s="51"/>
    </row>
    <row r="33" spans="1:14" ht="17" thickBot="1" x14ac:dyDescent="0.25">
      <c r="A33" s="20"/>
      <c r="B33" s="39"/>
      <c r="C33" s="110"/>
      <c r="D33" s="20"/>
      <c r="E33" s="82"/>
      <c r="F33" s="20"/>
      <c r="G33" s="45"/>
      <c r="I33" s="45"/>
      <c r="J33" s="20"/>
      <c r="K33" s="45"/>
      <c r="L33" s="20"/>
    </row>
    <row r="34" spans="1:14" ht="25" thickBot="1" x14ac:dyDescent="0.25">
      <c r="A34" s="128" t="s">
        <v>39</v>
      </c>
      <c r="B34" s="126">
        <f>B15+B21+B29</f>
        <v>539.83000000000004</v>
      </c>
      <c r="C34" s="45"/>
      <c r="D34" s="20"/>
      <c r="E34" s="45"/>
      <c r="F34" s="20"/>
      <c r="G34" s="45"/>
      <c r="H34" s="20"/>
      <c r="I34" s="45"/>
      <c r="J34" s="20"/>
      <c r="K34" s="45"/>
      <c r="L34" s="20"/>
    </row>
    <row r="35" spans="1:14" ht="25" thickBot="1" x14ac:dyDescent="0.25">
      <c r="A35" s="106" t="s">
        <v>38</v>
      </c>
      <c r="B35" s="127">
        <f>B6+B15+B21+B29</f>
        <v>2672.3100000000004</v>
      </c>
      <c r="C35" s="45"/>
      <c r="D35" s="20"/>
      <c r="E35" s="45"/>
      <c r="F35" s="20"/>
      <c r="G35" s="45"/>
      <c r="H35" s="20"/>
      <c r="I35" s="45"/>
      <c r="J35" s="20"/>
      <c r="K35" s="45"/>
      <c r="L35" s="20"/>
    </row>
    <row r="36" spans="1:14" s="105" customFormat="1" ht="21" x14ac:dyDescent="0.25">
      <c r="A36" s="19"/>
      <c r="B36" s="18"/>
      <c r="C36" s="104"/>
      <c r="D36" s="103"/>
      <c r="E36" s="104"/>
      <c r="F36" s="103"/>
      <c r="G36" s="104"/>
      <c r="H36" s="103"/>
      <c r="I36" s="104"/>
      <c r="J36" s="103"/>
      <c r="K36" s="104"/>
      <c r="L36" s="103"/>
    </row>
    <row r="37" spans="1:14" s="105" customFormat="1" ht="22" thickBot="1" x14ac:dyDescent="0.3">
      <c r="A37"/>
      <c r="B37"/>
      <c r="C37" s="104"/>
      <c r="D37" s="103"/>
      <c r="E37" s="104"/>
      <c r="F37" s="103"/>
      <c r="G37" s="104"/>
      <c r="H37" s="103"/>
      <c r="I37" s="104"/>
      <c r="J37" s="103"/>
      <c r="K37" s="104"/>
      <c r="L37" s="103"/>
    </row>
    <row r="38" spans="1:14" ht="19.5" customHeight="1" thickBot="1" x14ac:dyDescent="0.25">
      <c r="A38" s="77" t="s">
        <v>160</v>
      </c>
      <c r="B38" s="97">
        <v>2672.31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spans="1:14" ht="19.5" customHeight="1" x14ac:dyDescent="0.2">
      <c r="A39" s="59"/>
      <c r="B39" s="25">
        <v>45748</v>
      </c>
      <c r="E39"/>
      <c r="F39"/>
    </row>
    <row r="40" spans="1:14" s="5" customFormat="1" ht="19.5" customHeight="1" x14ac:dyDescent="0.2">
      <c r="A40" s="81" t="s">
        <v>88</v>
      </c>
      <c r="B40" s="27">
        <v>-6</v>
      </c>
      <c r="C40" s="120"/>
      <c r="D40" s="121"/>
      <c r="E40" s="121"/>
      <c r="F40" s="121"/>
      <c r="G40" s="121"/>
      <c r="H40" s="121"/>
      <c r="I40" s="121"/>
      <c r="J40" s="121"/>
      <c r="K40" s="121"/>
      <c r="L40" s="122"/>
      <c r="N40" s="4"/>
    </row>
    <row r="41" spans="1:14" s="5" customFormat="1" ht="19.5" customHeight="1" x14ac:dyDescent="0.2">
      <c r="A41" s="124" t="s">
        <v>133</v>
      </c>
      <c r="B41" s="27">
        <v>123.82</v>
      </c>
      <c r="C41" s="120"/>
      <c r="D41" s="121"/>
      <c r="E41" s="121"/>
      <c r="F41" s="121"/>
      <c r="G41" s="121"/>
      <c r="H41" s="121"/>
      <c r="I41" s="121"/>
      <c r="J41" s="121"/>
      <c r="K41" s="121"/>
      <c r="L41" s="122"/>
      <c r="N41" s="4"/>
    </row>
    <row r="42" spans="1:14" s="5" customFormat="1" ht="19.5" customHeight="1" x14ac:dyDescent="0.2">
      <c r="A42" s="81" t="s">
        <v>89</v>
      </c>
      <c r="B42" s="27">
        <v>-28.89</v>
      </c>
      <c r="C42" s="120"/>
      <c r="D42" s="121"/>
      <c r="E42" s="121"/>
      <c r="F42" s="121"/>
      <c r="G42" s="121"/>
      <c r="H42" s="121"/>
      <c r="I42" s="121"/>
      <c r="J42" s="121"/>
      <c r="K42" s="121"/>
      <c r="L42" s="122"/>
      <c r="N42" s="4"/>
    </row>
    <row r="43" spans="1:14" s="5" customFormat="1" ht="19.5" customHeight="1" x14ac:dyDescent="0.2">
      <c r="A43" s="81" t="s">
        <v>144</v>
      </c>
      <c r="B43" s="27">
        <v>-321.42</v>
      </c>
      <c r="C43" s="120"/>
      <c r="D43" s="121"/>
      <c r="E43" s="121"/>
      <c r="F43" s="121"/>
      <c r="G43" s="121"/>
      <c r="H43" s="121"/>
      <c r="I43" s="121"/>
      <c r="J43" s="121"/>
      <c r="K43" s="121"/>
      <c r="L43" s="122"/>
      <c r="N43" s="4"/>
    </row>
    <row r="44" spans="1:14" s="5" customFormat="1" ht="19.5" customHeight="1" x14ac:dyDescent="0.2">
      <c r="A44" s="81" t="s">
        <v>149</v>
      </c>
      <c r="B44" s="27">
        <v>-20</v>
      </c>
      <c r="C44" s="120"/>
      <c r="D44" s="121"/>
      <c r="E44" s="121"/>
      <c r="F44" s="121"/>
      <c r="G44" s="121"/>
      <c r="H44" s="121"/>
      <c r="I44" s="121"/>
      <c r="J44" s="121"/>
      <c r="K44" s="121"/>
      <c r="L44" s="122"/>
    </row>
    <row r="45" spans="1:14" ht="19.5" customHeight="1" x14ac:dyDescent="0.2">
      <c r="A45" s="50" t="s">
        <v>152</v>
      </c>
      <c r="B45" s="32">
        <f>SUM(D47,F47,H47,J47,L47)</f>
        <v>205.50000000000003</v>
      </c>
      <c r="C45" s="147"/>
      <c r="D45" s="148"/>
      <c r="E45" s="148"/>
      <c r="F45" s="148"/>
      <c r="G45" s="148"/>
      <c r="H45" s="148"/>
      <c r="I45" s="148"/>
      <c r="J45" s="148"/>
      <c r="K45" s="148"/>
      <c r="L45" s="149"/>
    </row>
    <row r="46" spans="1:14" ht="19.5" customHeight="1" thickBot="1" x14ac:dyDescent="0.25">
      <c r="A46" s="99" t="s">
        <v>35</v>
      </c>
      <c r="B46" s="100">
        <f>SUM(B40:B45)</f>
        <v>-46.989999999999981</v>
      </c>
      <c r="C46" s="147"/>
      <c r="D46" s="148"/>
      <c r="E46" s="148"/>
      <c r="F46" s="148"/>
      <c r="G46" s="148"/>
      <c r="H46" s="148"/>
      <c r="I46" s="148"/>
      <c r="J46" s="148"/>
      <c r="K46" s="148"/>
      <c r="L46" s="149"/>
    </row>
    <row r="47" spans="1:14" ht="19.5" customHeight="1" thickBot="1" x14ac:dyDescent="0.25">
      <c r="A47" s="101" t="s">
        <v>36</v>
      </c>
      <c r="B47" s="98">
        <f>B38+B46</f>
        <v>2625.32</v>
      </c>
      <c r="C47" s="29">
        <v>39</v>
      </c>
      <c r="D47" s="30">
        <v>39</v>
      </c>
      <c r="E47" s="31">
        <v>37.4</v>
      </c>
      <c r="F47" s="9">
        <v>37.4</v>
      </c>
      <c r="G47" s="140">
        <v>36.200000000000003</v>
      </c>
      <c r="H47" s="136">
        <v>31.5</v>
      </c>
      <c r="I47" s="31">
        <v>41.2</v>
      </c>
      <c r="J47" s="9">
        <v>41.2</v>
      </c>
      <c r="K47" s="31">
        <v>56.4</v>
      </c>
      <c r="L47" s="49">
        <v>56.4</v>
      </c>
    </row>
    <row r="48" spans="1:14" ht="19.5" customHeight="1" thickBot="1" x14ac:dyDescent="0.25">
      <c r="A48" s="46"/>
      <c r="B48" s="39"/>
      <c r="C48" s="35"/>
      <c r="D48" s="36"/>
      <c r="E48" s="37"/>
      <c r="F48" s="38"/>
      <c r="G48" s="37"/>
      <c r="H48" s="38"/>
      <c r="I48" s="37"/>
      <c r="J48" s="38"/>
      <c r="K48" s="37"/>
      <c r="L48" s="51"/>
      <c r="M48" s="10"/>
    </row>
    <row r="49" spans="1:17" ht="19.5" customHeight="1" x14ac:dyDescent="0.2">
      <c r="A49" s="46"/>
      <c r="B49" s="40">
        <v>45778</v>
      </c>
      <c r="C49" s="35"/>
      <c r="D49" s="36"/>
      <c r="E49" s="37"/>
      <c r="F49" s="38"/>
      <c r="G49" s="37"/>
      <c r="H49" s="38"/>
      <c r="I49" s="37"/>
      <c r="J49" s="38"/>
      <c r="K49" s="37"/>
      <c r="L49" s="51"/>
      <c r="M49" s="10"/>
    </row>
    <row r="50" spans="1:17" ht="19.5" customHeight="1" x14ac:dyDescent="0.2">
      <c r="A50" s="81" t="s">
        <v>89</v>
      </c>
      <c r="B50" s="27">
        <v>-30.93</v>
      </c>
      <c r="C50" s="120"/>
      <c r="D50" s="121"/>
      <c r="E50" s="121"/>
      <c r="F50" s="121"/>
      <c r="G50" s="121"/>
      <c r="H50" s="121"/>
      <c r="I50" s="121"/>
      <c r="J50" s="121"/>
      <c r="K50" s="121"/>
      <c r="L50" s="122"/>
      <c r="M50" s="10"/>
    </row>
    <row r="51" spans="1:17" s="5" customFormat="1" ht="19.5" customHeight="1" x14ac:dyDescent="0.2">
      <c r="A51" s="141" t="s">
        <v>151</v>
      </c>
      <c r="B51" s="142">
        <f>D53+F53+H53+J53+L53</f>
        <v>205.50000000000003</v>
      </c>
      <c r="C51" s="120"/>
      <c r="D51" s="121"/>
      <c r="E51" s="121"/>
      <c r="F51" s="121"/>
      <c r="G51" s="121"/>
      <c r="H51" s="121"/>
      <c r="I51" s="121"/>
      <c r="J51" s="121"/>
      <c r="K51" s="121"/>
      <c r="L51" s="122"/>
    </row>
    <row r="52" spans="1:17" ht="19.5" customHeight="1" thickBot="1" x14ac:dyDescent="0.25">
      <c r="A52" s="99" t="s">
        <v>35</v>
      </c>
      <c r="B52" s="34">
        <f>SUM(B50:B51)</f>
        <v>174.57000000000002</v>
      </c>
      <c r="C52" s="147"/>
      <c r="D52" s="148"/>
      <c r="E52" s="148"/>
      <c r="F52" s="148"/>
      <c r="G52" s="148"/>
      <c r="H52" s="148"/>
      <c r="I52" s="148"/>
      <c r="J52" s="148"/>
      <c r="K52" s="148"/>
      <c r="L52" s="149"/>
    </row>
    <row r="53" spans="1:17" ht="19.5" customHeight="1" thickBot="1" x14ac:dyDescent="0.25">
      <c r="A53" s="101" t="s">
        <v>36</v>
      </c>
      <c r="B53" s="98">
        <f>B47+B52</f>
        <v>2799.8900000000003</v>
      </c>
      <c r="C53" s="29">
        <v>39</v>
      </c>
      <c r="D53" s="30">
        <v>39</v>
      </c>
      <c r="E53" s="31">
        <v>37.4</v>
      </c>
      <c r="F53" s="9">
        <v>37.4</v>
      </c>
      <c r="G53" s="140">
        <v>36.200000000000003</v>
      </c>
      <c r="H53" s="136">
        <v>31.5</v>
      </c>
      <c r="I53" s="31">
        <v>41.2</v>
      </c>
      <c r="J53" s="9">
        <v>41.2</v>
      </c>
      <c r="K53" s="31">
        <v>56.4</v>
      </c>
      <c r="L53" s="49">
        <v>56.4</v>
      </c>
    </row>
    <row r="54" spans="1:17" ht="19.5" customHeight="1" thickBot="1" x14ac:dyDescent="0.25">
      <c r="A54" s="46"/>
      <c r="B54" s="39"/>
      <c r="C54" s="35"/>
      <c r="D54" s="36"/>
      <c r="E54" s="37"/>
      <c r="F54" s="38"/>
      <c r="G54" s="37"/>
      <c r="H54" s="38"/>
      <c r="I54" s="37"/>
      <c r="J54" s="38"/>
      <c r="K54" s="37"/>
      <c r="L54" s="51"/>
      <c r="M54" s="10"/>
    </row>
    <row r="55" spans="1:17" ht="19.5" customHeight="1" x14ac:dyDescent="0.2">
      <c r="A55" s="46"/>
      <c r="B55" s="25">
        <v>45809</v>
      </c>
      <c r="C55" s="35"/>
      <c r="D55" s="36"/>
      <c r="E55" s="37"/>
      <c r="F55" s="38"/>
      <c r="G55" s="37"/>
      <c r="H55" s="38"/>
      <c r="I55" s="37"/>
      <c r="J55" s="38"/>
      <c r="K55" s="37"/>
      <c r="L55" s="51"/>
      <c r="M55" s="10"/>
    </row>
    <row r="56" spans="1:17" ht="19.5" customHeight="1" x14ac:dyDescent="0.2">
      <c r="A56" s="81" t="s">
        <v>144</v>
      </c>
      <c r="B56" s="27">
        <v>-321.42</v>
      </c>
      <c r="C56" s="120"/>
      <c r="D56" s="121"/>
      <c r="E56" s="121"/>
      <c r="F56" s="121"/>
      <c r="G56" s="121"/>
      <c r="H56" s="121"/>
      <c r="I56" s="121"/>
      <c r="J56" s="121"/>
      <c r="K56" s="121"/>
      <c r="L56" s="122"/>
      <c r="M56" s="10"/>
    </row>
    <row r="57" spans="1:17" ht="19.5" customHeight="1" x14ac:dyDescent="0.2">
      <c r="A57" s="124" t="s">
        <v>150</v>
      </c>
      <c r="B57" s="27">
        <v>-104.97</v>
      </c>
      <c r="C57" s="120"/>
      <c r="D57" s="121"/>
      <c r="E57" s="121"/>
      <c r="F57" s="121"/>
      <c r="G57" s="121"/>
      <c r="H57" s="121"/>
      <c r="I57" s="121"/>
      <c r="J57" s="121"/>
      <c r="K57" s="121"/>
      <c r="L57" s="122"/>
      <c r="M57" s="10"/>
    </row>
    <row r="58" spans="1:17" ht="19.5" customHeight="1" x14ac:dyDescent="0.2">
      <c r="A58" s="81" t="s">
        <v>89</v>
      </c>
      <c r="B58" s="27">
        <v>-30.93</v>
      </c>
      <c r="C58" s="120"/>
      <c r="D58" s="121"/>
      <c r="E58" s="121"/>
      <c r="F58" s="121"/>
      <c r="G58" s="121"/>
      <c r="H58" s="121"/>
      <c r="I58" s="121"/>
      <c r="J58" s="121"/>
      <c r="K58" s="121"/>
      <c r="L58" s="122"/>
      <c r="M58" s="10"/>
    </row>
    <row r="59" spans="1:17" s="5" customFormat="1" ht="19.5" customHeight="1" x14ac:dyDescent="0.2">
      <c r="A59" s="141" t="s">
        <v>152</v>
      </c>
      <c r="B59" s="142">
        <f>SUM(D61,F61,H61,J61,L61)</f>
        <v>205.50000000000003</v>
      </c>
      <c r="C59" s="120"/>
      <c r="D59" s="121"/>
      <c r="E59" s="121"/>
      <c r="F59" s="121"/>
      <c r="G59" s="121"/>
      <c r="H59" s="121"/>
      <c r="I59" s="121"/>
      <c r="J59" s="121"/>
      <c r="K59" s="121"/>
      <c r="L59" s="122"/>
    </row>
    <row r="60" spans="1:17" ht="19.5" customHeight="1" thickBot="1" x14ac:dyDescent="0.25">
      <c r="A60" s="79" t="s">
        <v>35</v>
      </c>
      <c r="B60" s="34">
        <f>SUM(B56:B59)</f>
        <v>-251.81999999999996</v>
      </c>
      <c r="C60" s="147"/>
      <c r="D60" s="148"/>
      <c r="E60" s="148"/>
      <c r="F60" s="148"/>
      <c r="G60" s="148"/>
      <c r="H60" s="148"/>
      <c r="I60" s="148"/>
      <c r="J60" s="148"/>
      <c r="K60" s="148"/>
      <c r="L60" s="149"/>
      <c r="Q60" t="s">
        <v>14</v>
      </c>
    </row>
    <row r="61" spans="1:17" ht="19.5" customHeight="1" thickBot="1" x14ac:dyDescent="0.25">
      <c r="A61" s="101" t="s">
        <v>36</v>
      </c>
      <c r="B61" s="98">
        <f>B53+B60</f>
        <v>2548.0700000000002</v>
      </c>
      <c r="C61" s="29">
        <v>39</v>
      </c>
      <c r="D61" s="30">
        <v>39</v>
      </c>
      <c r="E61" s="31">
        <v>37.4</v>
      </c>
      <c r="F61" s="9">
        <v>37.4</v>
      </c>
      <c r="G61" s="140">
        <v>36.200000000000003</v>
      </c>
      <c r="H61" s="136">
        <v>31.5</v>
      </c>
      <c r="I61" s="31">
        <v>41.2</v>
      </c>
      <c r="J61" s="9">
        <v>41.2</v>
      </c>
      <c r="K61" s="31">
        <v>56.4</v>
      </c>
      <c r="L61" s="49">
        <v>56.4</v>
      </c>
    </row>
    <row r="62" spans="1:17" ht="19.5" customHeight="1" x14ac:dyDescent="0.2">
      <c r="C62" s="45"/>
      <c r="D62" s="20"/>
      <c r="E62" s="45"/>
      <c r="F62" s="20"/>
      <c r="G62" s="45"/>
      <c r="H62" s="20"/>
      <c r="I62" s="45"/>
      <c r="J62" s="20"/>
      <c r="K62" s="45"/>
      <c r="L62" s="20"/>
    </row>
    <row r="63" spans="1:17" ht="19.5" customHeight="1" thickBot="1" x14ac:dyDescent="0.25">
      <c r="C63" s="45"/>
      <c r="D63" s="20"/>
      <c r="E63" s="45"/>
      <c r="F63" s="20"/>
      <c r="G63" s="45"/>
      <c r="H63" s="20"/>
      <c r="I63" s="45"/>
      <c r="J63" s="20"/>
      <c r="K63" s="45"/>
      <c r="L63" s="20"/>
    </row>
    <row r="64" spans="1:17" ht="19.5" customHeight="1" thickBot="1" x14ac:dyDescent="0.25">
      <c r="A64" s="125" t="s">
        <v>50</v>
      </c>
      <c r="B64" s="126">
        <f>B46+B52+B60</f>
        <v>-124.23999999999992</v>
      </c>
      <c r="D64" s="17"/>
      <c r="E64" s="17"/>
      <c r="F64" s="17"/>
    </row>
    <row r="65" spans="1:13" ht="19.5" customHeight="1" thickBot="1" x14ac:dyDescent="0.25">
      <c r="A65" s="106" t="s">
        <v>49</v>
      </c>
      <c r="B65" s="127">
        <f>B38+B46+B52+B60</f>
        <v>2548.0700000000002</v>
      </c>
      <c r="D65" s="17"/>
      <c r="E65" s="17"/>
      <c r="F65" s="17"/>
    </row>
    <row r="66" spans="1:13" s="105" customFormat="1" ht="19.5" customHeight="1" x14ac:dyDescent="0.25">
      <c r="A66" s="19"/>
      <c r="B66" s="18"/>
      <c r="C66" s="104"/>
      <c r="D66" s="103"/>
      <c r="E66" s="104"/>
      <c r="F66" s="103"/>
      <c r="G66" s="104"/>
      <c r="H66" s="103"/>
      <c r="I66" s="104"/>
      <c r="J66" s="103"/>
      <c r="K66" s="104"/>
      <c r="L66" s="103"/>
    </row>
    <row r="67" spans="1:13" s="105" customFormat="1" ht="19.5" customHeight="1" thickBot="1" x14ac:dyDescent="0.3">
      <c r="A67"/>
      <c r="B67"/>
      <c r="C67" s="104"/>
      <c r="D67" s="103"/>
      <c r="E67" s="104"/>
      <c r="F67" s="103"/>
      <c r="G67" s="104"/>
      <c r="H67" s="103"/>
      <c r="I67" s="104"/>
      <c r="J67" s="103"/>
      <c r="K67" s="104"/>
      <c r="L67" s="103"/>
    </row>
    <row r="68" spans="1:13" ht="19.5" customHeight="1" thickBot="1" x14ac:dyDescent="0.25">
      <c r="A68" s="77" t="s">
        <v>158</v>
      </c>
      <c r="B68" s="97">
        <v>2548.0700000000002</v>
      </c>
      <c r="C68" s="63"/>
      <c r="D68" s="63"/>
      <c r="E68" s="63"/>
      <c r="F68" s="63"/>
      <c r="G68" s="63"/>
      <c r="H68" s="63"/>
      <c r="I68" s="63"/>
      <c r="J68" s="63"/>
      <c r="K68" s="63"/>
      <c r="L68" s="63"/>
    </row>
    <row r="69" spans="1:13" ht="19.5" customHeight="1" x14ac:dyDescent="0.2">
      <c r="A69" s="59"/>
      <c r="B69" s="25">
        <v>45839</v>
      </c>
      <c r="D69" s="17"/>
      <c r="E69" s="17"/>
      <c r="F69" s="17"/>
    </row>
    <row r="70" spans="1:13" ht="19.5" customHeight="1" x14ac:dyDescent="0.2">
      <c r="A70" s="81" t="s">
        <v>89</v>
      </c>
      <c r="B70" s="27">
        <v>-30.93</v>
      </c>
      <c r="C70" s="120"/>
      <c r="D70" s="121"/>
      <c r="E70" s="121"/>
      <c r="F70" s="121"/>
      <c r="G70" s="121"/>
      <c r="H70" s="121"/>
      <c r="I70" s="121"/>
      <c r="J70" s="121"/>
      <c r="K70" s="121"/>
      <c r="L70" s="122"/>
    </row>
    <row r="71" spans="1:13" ht="19.5" customHeight="1" x14ac:dyDescent="0.2">
      <c r="A71" s="81" t="s">
        <v>88</v>
      </c>
      <c r="B71" s="27">
        <v>-6</v>
      </c>
      <c r="C71" s="120"/>
      <c r="D71" s="121"/>
      <c r="E71" s="121"/>
      <c r="F71" s="121"/>
      <c r="G71" s="121"/>
      <c r="H71" s="121"/>
      <c r="I71" s="121"/>
      <c r="J71" s="121"/>
      <c r="K71" s="121"/>
      <c r="L71" s="122"/>
    </row>
    <row r="72" spans="1:13" ht="19.5" customHeight="1" x14ac:dyDescent="0.2">
      <c r="A72" s="141" t="s">
        <v>152</v>
      </c>
      <c r="B72" s="142">
        <f>SUM(D74,F74,H74,J74,L74)</f>
        <v>205.50000000000003</v>
      </c>
      <c r="C72" s="147"/>
      <c r="D72" s="148"/>
      <c r="E72" s="148"/>
      <c r="F72" s="148"/>
      <c r="G72" s="148"/>
      <c r="H72" s="148"/>
      <c r="I72" s="148"/>
      <c r="J72" s="148"/>
      <c r="K72" s="148"/>
      <c r="L72" s="149"/>
    </row>
    <row r="73" spans="1:13" ht="19.5" customHeight="1" thickBot="1" x14ac:dyDescent="0.25">
      <c r="A73" s="99" t="s">
        <v>35</v>
      </c>
      <c r="B73" s="100">
        <f>SUM(B70:B72)</f>
        <v>168.57000000000002</v>
      </c>
      <c r="C73" s="147"/>
      <c r="D73" s="148"/>
      <c r="E73" s="148"/>
      <c r="F73" s="148"/>
      <c r="G73" s="148"/>
      <c r="H73" s="148"/>
      <c r="I73" s="148"/>
      <c r="J73" s="148"/>
      <c r="K73" s="148"/>
      <c r="L73" s="149"/>
    </row>
    <row r="74" spans="1:13" ht="19.5" customHeight="1" thickBot="1" x14ac:dyDescent="0.25">
      <c r="A74" s="101" t="s">
        <v>36</v>
      </c>
      <c r="B74" s="98">
        <f>B68+B73</f>
        <v>2716.6400000000003</v>
      </c>
      <c r="C74" s="29">
        <v>39</v>
      </c>
      <c r="D74" s="30">
        <v>39</v>
      </c>
      <c r="E74" s="31">
        <v>37.4</v>
      </c>
      <c r="F74" s="9">
        <v>37.4</v>
      </c>
      <c r="G74" s="140">
        <v>36.200000000000003</v>
      </c>
      <c r="H74" s="136">
        <v>31.5</v>
      </c>
      <c r="I74" s="31">
        <v>41.2</v>
      </c>
      <c r="J74" s="9">
        <v>41.2</v>
      </c>
      <c r="K74" s="31">
        <v>56.4</v>
      </c>
      <c r="L74" s="49">
        <v>56.4</v>
      </c>
    </row>
    <row r="75" spans="1:13" ht="19.5" customHeight="1" thickBot="1" x14ac:dyDescent="0.25">
      <c r="A75" s="46"/>
      <c r="B75" s="39"/>
      <c r="C75" s="35"/>
      <c r="D75" s="36"/>
      <c r="E75" s="37"/>
      <c r="F75" s="38"/>
      <c r="G75" s="37"/>
      <c r="H75" s="38"/>
      <c r="I75" s="37"/>
      <c r="J75" s="38"/>
      <c r="K75" s="37"/>
      <c r="L75" s="51"/>
      <c r="M75" s="10"/>
    </row>
    <row r="76" spans="1:13" ht="19.5" customHeight="1" x14ac:dyDescent="0.2">
      <c r="A76" s="46"/>
      <c r="B76" s="40">
        <v>45870</v>
      </c>
      <c r="C76" s="35"/>
      <c r="D76" s="36"/>
      <c r="E76" s="37"/>
      <c r="F76" s="38"/>
      <c r="G76" s="37"/>
      <c r="H76" s="38"/>
      <c r="I76" s="37"/>
      <c r="J76" s="38"/>
      <c r="K76" s="37"/>
      <c r="L76" s="51"/>
      <c r="M76" s="10"/>
    </row>
    <row r="77" spans="1:13" ht="19.5" customHeight="1" x14ac:dyDescent="0.2">
      <c r="A77" s="81" t="s">
        <v>89</v>
      </c>
      <c r="B77" s="27">
        <v>-30.93</v>
      </c>
      <c r="C77" s="120"/>
      <c r="D77" s="121"/>
      <c r="E77" s="121"/>
      <c r="F77" s="121"/>
      <c r="G77" s="121"/>
      <c r="H77" s="121"/>
      <c r="I77" s="121"/>
      <c r="J77" s="121"/>
      <c r="K77" s="121"/>
      <c r="L77" s="122"/>
      <c r="M77" s="10"/>
    </row>
    <row r="78" spans="1:13" s="5" customFormat="1" ht="19.5" customHeight="1" x14ac:dyDescent="0.2">
      <c r="A78" s="141" t="s">
        <v>151</v>
      </c>
      <c r="B78" s="142">
        <f>D80+F80+H80+J80+L80</f>
        <v>205.50000000000003</v>
      </c>
      <c r="C78" s="120"/>
      <c r="D78" s="121"/>
      <c r="E78" s="121"/>
      <c r="F78" s="121"/>
      <c r="G78" s="121"/>
      <c r="H78" s="121"/>
      <c r="I78" s="121"/>
      <c r="J78" s="121"/>
      <c r="K78" s="121"/>
      <c r="L78" s="122"/>
    </row>
    <row r="79" spans="1:13" ht="19.5" customHeight="1" thickBot="1" x14ac:dyDescent="0.25">
      <c r="A79" s="99" t="s">
        <v>35</v>
      </c>
      <c r="B79" s="34">
        <f>SUM(B77:B78)</f>
        <v>174.57000000000002</v>
      </c>
      <c r="C79" s="147"/>
      <c r="D79" s="148"/>
      <c r="E79" s="148"/>
      <c r="F79" s="148"/>
      <c r="G79" s="148"/>
      <c r="H79" s="148"/>
      <c r="I79" s="148"/>
      <c r="J79" s="148"/>
      <c r="K79" s="148"/>
      <c r="L79" s="149"/>
    </row>
    <row r="80" spans="1:13" ht="19.5" customHeight="1" thickBot="1" x14ac:dyDescent="0.25">
      <c r="A80" s="101" t="s">
        <v>36</v>
      </c>
      <c r="B80" s="98">
        <f>B74+B79</f>
        <v>2891.2100000000005</v>
      </c>
      <c r="C80" s="29">
        <v>39</v>
      </c>
      <c r="D80" s="30">
        <v>39</v>
      </c>
      <c r="E80" s="31">
        <v>37.4</v>
      </c>
      <c r="F80" s="9">
        <v>37.4</v>
      </c>
      <c r="G80" s="140">
        <v>36.200000000000003</v>
      </c>
      <c r="H80" s="136">
        <v>31.5</v>
      </c>
      <c r="I80" s="31">
        <v>41.2</v>
      </c>
      <c r="J80" s="9">
        <v>41.2</v>
      </c>
      <c r="K80" s="31">
        <v>56.4</v>
      </c>
      <c r="L80" s="49">
        <v>56.4</v>
      </c>
    </row>
    <row r="81" spans="1:13" ht="19.5" customHeight="1" thickBot="1" x14ac:dyDescent="0.25">
      <c r="A81" s="46"/>
      <c r="B81" s="39"/>
      <c r="C81" s="35"/>
      <c r="D81" s="36"/>
      <c r="E81" s="37"/>
      <c r="F81" s="38"/>
      <c r="G81" s="37"/>
      <c r="H81" s="38"/>
      <c r="I81" s="37"/>
      <c r="J81" s="38"/>
      <c r="K81" s="37"/>
      <c r="L81" s="51"/>
      <c r="M81" s="10"/>
    </row>
    <row r="82" spans="1:13" ht="19.5" customHeight="1" x14ac:dyDescent="0.2">
      <c r="A82" s="46"/>
      <c r="B82" s="25">
        <v>45901</v>
      </c>
      <c r="C82" s="35"/>
      <c r="D82" s="36"/>
      <c r="E82" s="37"/>
      <c r="F82" s="38"/>
      <c r="G82" s="37"/>
      <c r="H82" s="38"/>
      <c r="I82" s="37"/>
      <c r="J82" s="38"/>
      <c r="K82" s="37"/>
      <c r="L82" s="51"/>
      <c r="M82" s="10"/>
    </row>
    <row r="83" spans="1:13" ht="19.5" customHeight="1" x14ac:dyDescent="0.2">
      <c r="A83" s="81" t="s">
        <v>89</v>
      </c>
      <c r="B83" s="27">
        <v>-30.93</v>
      </c>
      <c r="C83" s="120"/>
      <c r="D83" s="121"/>
      <c r="E83" s="121"/>
      <c r="F83" s="121"/>
      <c r="G83" s="121"/>
      <c r="H83" s="121"/>
      <c r="I83" s="121"/>
      <c r="J83" s="121"/>
      <c r="K83" s="121"/>
      <c r="L83" s="122"/>
      <c r="M83" s="10"/>
    </row>
    <row r="84" spans="1:13" s="5" customFormat="1" ht="19.5" customHeight="1" x14ac:dyDescent="0.2">
      <c r="A84" s="81" t="s">
        <v>144</v>
      </c>
      <c r="B84" s="27">
        <v>-321.42</v>
      </c>
      <c r="C84" s="120"/>
      <c r="D84" s="121"/>
      <c r="E84" s="121"/>
      <c r="F84" s="121"/>
      <c r="G84" s="121"/>
      <c r="H84" s="121"/>
      <c r="I84" s="121"/>
      <c r="J84" s="121"/>
      <c r="K84" s="121"/>
      <c r="L84" s="122"/>
    </row>
    <row r="85" spans="1:13" ht="19.5" customHeight="1" x14ac:dyDescent="0.2">
      <c r="A85" s="141" t="s">
        <v>151</v>
      </c>
      <c r="B85" s="142">
        <f>SUM(D87,F87,H87,J87,L87)</f>
        <v>205.50000000000003</v>
      </c>
      <c r="C85" s="147"/>
      <c r="D85" s="148"/>
      <c r="E85" s="148"/>
      <c r="F85" s="148"/>
      <c r="G85" s="148"/>
      <c r="H85" s="148"/>
      <c r="I85" s="148"/>
      <c r="J85" s="148"/>
      <c r="K85" s="148"/>
      <c r="L85" s="149"/>
    </row>
    <row r="86" spans="1:13" ht="19.5" customHeight="1" thickBot="1" x14ac:dyDescent="0.25">
      <c r="A86" s="79" t="s">
        <v>35</v>
      </c>
      <c r="B86" s="34">
        <f>SUM(B83:B85)</f>
        <v>-146.85</v>
      </c>
      <c r="C86" s="147"/>
      <c r="D86" s="148"/>
      <c r="E86" s="148"/>
      <c r="F86" s="148"/>
      <c r="G86" s="148"/>
      <c r="H86" s="148"/>
      <c r="I86" s="148"/>
      <c r="J86" s="148"/>
      <c r="K86" s="148"/>
      <c r="L86" s="149"/>
    </row>
    <row r="87" spans="1:13" ht="19.5" customHeight="1" thickBot="1" x14ac:dyDescent="0.25">
      <c r="A87" s="101" t="s">
        <v>36</v>
      </c>
      <c r="B87" s="129">
        <f>B80+B86</f>
        <v>2744.3600000000006</v>
      </c>
      <c r="C87" s="29">
        <v>39</v>
      </c>
      <c r="D87" s="30">
        <v>39</v>
      </c>
      <c r="E87" s="31">
        <v>37.4</v>
      </c>
      <c r="F87" s="9">
        <v>37.4</v>
      </c>
      <c r="G87" s="140">
        <v>36.200000000000003</v>
      </c>
      <c r="H87" s="136">
        <v>31.5</v>
      </c>
      <c r="I87" s="31">
        <v>41.2</v>
      </c>
      <c r="J87" s="9">
        <v>41.2</v>
      </c>
      <c r="K87" s="31">
        <v>56.4</v>
      </c>
      <c r="L87" s="49">
        <v>56.4</v>
      </c>
    </row>
    <row r="88" spans="1:13" ht="19.5" customHeight="1" x14ac:dyDescent="0.2">
      <c r="C88" s="45"/>
      <c r="D88" s="20"/>
      <c r="E88" s="45"/>
      <c r="F88" s="20"/>
      <c r="G88" s="45"/>
      <c r="H88" s="20"/>
      <c r="I88" s="45"/>
      <c r="J88" s="20"/>
      <c r="K88" s="45"/>
      <c r="L88" s="53"/>
    </row>
    <row r="89" spans="1:13" ht="19.5" customHeight="1" thickBot="1" x14ac:dyDescent="0.25">
      <c r="C89" s="45"/>
      <c r="D89" s="20"/>
      <c r="E89" s="45"/>
      <c r="F89" s="20"/>
      <c r="G89" s="45"/>
      <c r="H89" s="20"/>
      <c r="I89" s="45"/>
      <c r="J89" s="20"/>
      <c r="K89" s="45"/>
      <c r="L89" s="20"/>
    </row>
    <row r="90" spans="1:13" ht="19.5" customHeight="1" thickBot="1" x14ac:dyDescent="0.25">
      <c r="A90" s="125" t="s">
        <v>54</v>
      </c>
      <c r="B90" s="126">
        <f>B73+B79+B86</f>
        <v>196.29000000000005</v>
      </c>
      <c r="C90" s="17"/>
      <c r="E90" s="17"/>
      <c r="F90"/>
    </row>
    <row r="91" spans="1:13" ht="19.5" customHeight="1" thickBot="1" x14ac:dyDescent="0.25">
      <c r="A91" s="106" t="s">
        <v>55</v>
      </c>
      <c r="B91" s="127">
        <f>B68+B73+B79+B86</f>
        <v>2744.3600000000006</v>
      </c>
      <c r="C91" s="17"/>
      <c r="E91" s="17"/>
      <c r="F91"/>
    </row>
    <row r="92" spans="1:13" s="105" customFormat="1" ht="19.5" customHeight="1" x14ac:dyDescent="0.25">
      <c r="A92"/>
      <c r="B92"/>
      <c r="C92" s="104"/>
      <c r="D92" s="103"/>
      <c r="E92" s="104"/>
      <c r="F92" s="103"/>
      <c r="G92" s="104"/>
      <c r="H92" s="103"/>
      <c r="I92" s="104"/>
      <c r="J92" s="103"/>
      <c r="K92" s="104"/>
      <c r="L92" s="103"/>
    </row>
    <row r="93" spans="1:13" s="105" customFormat="1" ht="19.5" customHeight="1" x14ac:dyDescent="0.25">
      <c r="A93"/>
      <c r="B93"/>
      <c r="C93" s="104"/>
      <c r="D93" s="103"/>
      <c r="E93" s="104"/>
      <c r="F93" s="103"/>
      <c r="G93" s="104"/>
      <c r="H93" s="103"/>
      <c r="I93" s="104"/>
      <c r="J93" s="103"/>
      <c r="K93" s="104"/>
      <c r="L93" s="103"/>
    </row>
    <row r="94" spans="1:13" ht="19.5" customHeight="1" thickBot="1" x14ac:dyDescent="0.25">
      <c r="C94" s="17"/>
      <c r="E94" s="17"/>
      <c r="F94"/>
    </row>
    <row r="95" spans="1:13" ht="19.5" customHeight="1" thickBot="1" x14ac:dyDescent="0.25">
      <c r="A95" s="77" t="s">
        <v>159</v>
      </c>
      <c r="B95" s="97">
        <v>2744.36</v>
      </c>
      <c r="C95" s="63"/>
      <c r="D95" s="63"/>
      <c r="E95" s="63"/>
      <c r="F95" s="63"/>
      <c r="G95" s="63"/>
      <c r="H95" s="63"/>
      <c r="I95" s="63"/>
      <c r="J95" s="63"/>
      <c r="K95" s="63"/>
      <c r="L95" s="63"/>
    </row>
    <row r="96" spans="1:13" ht="19.5" customHeight="1" x14ac:dyDescent="0.2">
      <c r="A96" s="59"/>
      <c r="B96" s="25">
        <v>45931</v>
      </c>
      <c r="C96" s="120"/>
      <c r="D96" s="121"/>
      <c r="E96" s="121"/>
      <c r="F96" s="121"/>
      <c r="G96" s="121"/>
      <c r="H96" s="121"/>
      <c r="I96" s="121"/>
      <c r="J96" s="121"/>
      <c r="K96" s="121"/>
      <c r="L96" s="122"/>
    </row>
    <row r="97" spans="1:14" s="5" customFormat="1" ht="19.5" customHeight="1" x14ac:dyDescent="0.2">
      <c r="A97" s="81" t="s">
        <v>89</v>
      </c>
      <c r="B97" s="27">
        <v>-30.93</v>
      </c>
      <c r="C97" s="147"/>
      <c r="D97" s="148"/>
      <c r="E97" s="148"/>
      <c r="F97" s="148"/>
      <c r="G97" s="148"/>
      <c r="H97" s="148"/>
      <c r="I97" s="148"/>
      <c r="J97" s="148"/>
      <c r="K97" s="148"/>
      <c r="L97" s="149"/>
      <c r="N97" s="4"/>
    </row>
    <row r="98" spans="1:14" s="5" customFormat="1" ht="19.5" customHeight="1" x14ac:dyDescent="0.2">
      <c r="A98" s="124" t="s">
        <v>153</v>
      </c>
      <c r="B98" s="27">
        <v>42.3</v>
      </c>
      <c r="C98" s="120"/>
      <c r="D98" s="121"/>
      <c r="E98" s="121"/>
      <c r="F98" s="121"/>
      <c r="G98" s="121"/>
      <c r="H98" s="121"/>
      <c r="I98" s="121"/>
      <c r="J98" s="121"/>
      <c r="K98" s="121"/>
      <c r="L98" s="122"/>
      <c r="N98" s="4"/>
    </row>
    <row r="99" spans="1:14" s="5" customFormat="1" ht="19.5" customHeight="1" x14ac:dyDescent="0.2">
      <c r="A99" s="81" t="s">
        <v>88</v>
      </c>
      <c r="B99" s="27">
        <v>-6</v>
      </c>
      <c r="C99" s="120"/>
      <c r="D99" s="121"/>
      <c r="E99" s="121"/>
      <c r="F99" s="121"/>
      <c r="G99" s="121"/>
      <c r="H99" s="121"/>
      <c r="I99" s="121"/>
      <c r="J99" s="121"/>
      <c r="K99" s="121"/>
      <c r="L99" s="122"/>
      <c r="N99" s="4"/>
    </row>
    <row r="100" spans="1:14" ht="19.5" customHeight="1" x14ac:dyDescent="0.2">
      <c r="A100" s="143" t="s">
        <v>151</v>
      </c>
      <c r="B100" s="32">
        <f>SUM(D102,F102,H102,J102,L102)</f>
        <v>205.50000000000003</v>
      </c>
      <c r="C100" s="120"/>
      <c r="D100" s="121"/>
      <c r="E100" s="121"/>
      <c r="F100" s="121"/>
      <c r="G100" s="121"/>
      <c r="H100" s="121"/>
      <c r="I100" s="121"/>
      <c r="J100" s="121"/>
      <c r="K100" s="121"/>
      <c r="L100" s="122"/>
    </row>
    <row r="101" spans="1:14" ht="19.5" customHeight="1" thickBot="1" x14ac:dyDescent="0.25">
      <c r="A101" s="99" t="s">
        <v>35</v>
      </c>
      <c r="B101" s="100">
        <f>SUM(B97:B100)</f>
        <v>210.87000000000003</v>
      </c>
      <c r="C101" s="147"/>
      <c r="D101" s="148"/>
      <c r="E101" s="148"/>
      <c r="F101" s="148"/>
      <c r="G101" s="148"/>
      <c r="H101" s="148"/>
      <c r="I101" s="148"/>
      <c r="J101" s="148"/>
      <c r="K101" s="148"/>
      <c r="L101" s="149"/>
    </row>
    <row r="102" spans="1:14" ht="19.5" customHeight="1" thickBot="1" x14ac:dyDescent="0.25">
      <c r="A102" s="101" t="s">
        <v>36</v>
      </c>
      <c r="B102" s="98">
        <f>B95+B101</f>
        <v>2955.23</v>
      </c>
      <c r="C102" s="29">
        <v>39</v>
      </c>
      <c r="D102" s="30">
        <v>39</v>
      </c>
      <c r="E102" s="31">
        <v>37.4</v>
      </c>
      <c r="F102" s="9">
        <v>37.4</v>
      </c>
      <c r="G102" s="31">
        <v>36.200000000000003</v>
      </c>
      <c r="H102" s="9">
        <v>31.5</v>
      </c>
      <c r="I102" s="31">
        <v>41.2</v>
      </c>
      <c r="J102" s="9">
        <v>41.2</v>
      </c>
      <c r="K102" s="31">
        <v>56.4</v>
      </c>
      <c r="L102" s="49">
        <v>56.4</v>
      </c>
    </row>
    <row r="103" spans="1:14" ht="19.5" customHeight="1" thickBot="1" x14ac:dyDescent="0.25">
      <c r="A103" s="46"/>
      <c r="B103" s="39"/>
      <c r="C103" s="35"/>
      <c r="D103" s="36"/>
      <c r="E103" s="37"/>
      <c r="F103" s="38"/>
      <c r="G103" s="37"/>
      <c r="H103" s="38"/>
      <c r="I103" s="37"/>
      <c r="J103" s="38"/>
      <c r="K103" s="37"/>
      <c r="L103" s="51"/>
      <c r="M103" s="10"/>
    </row>
    <row r="104" spans="1:14" ht="19.5" customHeight="1" x14ac:dyDescent="0.2">
      <c r="A104" s="46"/>
      <c r="B104" s="40">
        <v>45962</v>
      </c>
      <c r="C104" s="35"/>
      <c r="D104" s="36"/>
      <c r="E104" s="37"/>
      <c r="F104" s="38"/>
      <c r="G104" s="37"/>
      <c r="H104" s="38"/>
      <c r="I104" s="37"/>
      <c r="J104" s="38"/>
      <c r="K104" s="37"/>
      <c r="L104" s="51"/>
      <c r="M104" s="10"/>
    </row>
    <row r="105" spans="1:14" s="5" customFormat="1" ht="19.5" customHeight="1" x14ac:dyDescent="0.2">
      <c r="A105" s="81" t="s">
        <v>154</v>
      </c>
      <c r="B105" s="27">
        <v>-139.9</v>
      </c>
      <c r="C105" s="147"/>
      <c r="D105" s="148"/>
      <c r="E105" s="148"/>
      <c r="F105" s="148"/>
      <c r="G105" s="148"/>
      <c r="H105" s="148"/>
      <c r="I105" s="148"/>
      <c r="J105" s="148"/>
      <c r="K105" s="148"/>
      <c r="L105" s="149"/>
      <c r="N105" s="4"/>
    </row>
    <row r="106" spans="1:14" ht="19.5" customHeight="1" x14ac:dyDescent="0.2">
      <c r="A106" s="81" t="s">
        <v>89</v>
      </c>
      <c r="B106" s="27">
        <v>-30.93</v>
      </c>
      <c r="C106" s="120"/>
      <c r="D106" s="121"/>
      <c r="E106" s="121"/>
      <c r="F106" s="121"/>
      <c r="G106" s="121"/>
      <c r="H106" s="121"/>
      <c r="I106" s="121"/>
      <c r="J106" s="121"/>
      <c r="K106" s="121"/>
      <c r="L106" s="122"/>
      <c r="M106" s="10"/>
    </row>
    <row r="107" spans="1:14" s="5" customFormat="1" ht="19.5" customHeight="1" x14ac:dyDescent="0.2">
      <c r="A107" s="143" t="s">
        <v>151</v>
      </c>
      <c r="B107" s="32">
        <f>D109+F109+H109+J109+L109</f>
        <v>210.20000000000002</v>
      </c>
      <c r="C107" s="147"/>
      <c r="D107" s="148"/>
      <c r="E107" s="148"/>
      <c r="F107" s="148"/>
      <c r="G107" s="148"/>
      <c r="H107" s="148"/>
      <c r="I107" s="148"/>
      <c r="J107" s="148"/>
      <c r="K107" s="148"/>
      <c r="L107" s="149"/>
    </row>
    <row r="108" spans="1:14" ht="19.5" customHeight="1" thickBot="1" x14ac:dyDescent="0.25">
      <c r="A108" s="99" t="s">
        <v>35</v>
      </c>
      <c r="B108" s="34">
        <f>SUM(B105:B107)</f>
        <v>39.370000000000005</v>
      </c>
      <c r="C108" s="147"/>
      <c r="D108" s="148"/>
      <c r="E108" s="148"/>
      <c r="F108" s="148"/>
      <c r="G108" s="148"/>
      <c r="H108" s="148"/>
      <c r="I108" s="148"/>
      <c r="J108" s="148"/>
      <c r="K108" s="148"/>
      <c r="L108" s="149"/>
    </row>
    <row r="109" spans="1:14" ht="19.5" customHeight="1" thickBot="1" x14ac:dyDescent="0.25">
      <c r="A109" s="101" t="s">
        <v>36</v>
      </c>
      <c r="B109" s="98">
        <f>B102+B108</f>
        <v>2994.6</v>
      </c>
      <c r="C109" s="29">
        <v>39</v>
      </c>
      <c r="D109" s="30">
        <v>39</v>
      </c>
      <c r="E109" s="31">
        <v>37.4</v>
      </c>
      <c r="F109" s="9">
        <v>37.4</v>
      </c>
      <c r="G109" s="31">
        <v>36.200000000000003</v>
      </c>
      <c r="H109" s="9">
        <v>36.200000000000003</v>
      </c>
      <c r="I109" s="31">
        <v>41.2</v>
      </c>
      <c r="J109" s="9">
        <v>41.2</v>
      </c>
      <c r="K109" s="31">
        <v>56.4</v>
      </c>
      <c r="L109" s="49">
        <v>56.4</v>
      </c>
    </row>
    <row r="110" spans="1:14" ht="19.5" customHeight="1" thickBot="1" x14ac:dyDescent="0.25">
      <c r="A110" s="46"/>
      <c r="B110" s="39"/>
      <c r="C110" s="35"/>
      <c r="D110" s="36"/>
      <c r="E110" s="37"/>
      <c r="F110" s="38"/>
      <c r="G110" s="37"/>
      <c r="H110" s="38"/>
      <c r="I110" s="37"/>
      <c r="J110" s="38"/>
      <c r="K110" s="37"/>
      <c r="L110" s="51"/>
      <c r="M110" s="10"/>
    </row>
    <row r="111" spans="1:14" ht="19.5" customHeight="1" x14ac:dyDescent="0.2">
      <c r="A111" s="46"/>
      <c r="B111" s="25">
        <v>45992</v>
      </c>
      <c r="C111" s="35"/>
      <c r="D111" s="36"/>
      <c r="E111" s="37"/>
      <c r="F111" s="38"/>
      <c r="G111" s="37"/>
      <c r="H111" s="38"/>
      <c r="I111" s="37"/>
      <c r="J111" s="38"/>
      <c r="K111" s="37"/>
      <c r="L111" s="51"/>
      <c r="M111" s="10"/>
    </row>
    <row r="112" spans="1:14" ht="19.5" customHeight="1" x14ac:dyDescent="0.2">
      <c r="A112" s="81" t="s">
        <v>155</v>
      </c>
      <c r="B112" s="27">
        <v>155.79</v>
      </c>
      <c r="C112" s="120"/>
      <c r="D112" s="121"/>
      <c r="E112" s="121"/>
      <c r="F112" s="121"/>
      <c r="G112" s="121"/>
      <c r="H112" s="121"/>
      <c r="I112" s="121"/>
      <c r="J112" s="121"/>
      <c r="K112" s="121"/>
      <c r="L112" s="122"/>
      <c r="M112" s="10"/>
    </row>
    <row r="113" spans="1:13" ht="19.5" customHeight="1" x14ac:dyDescent="0.2">
      <c r="A113" s="81" t="s">
        <v>89</v>
      </c>
      <c r="B113" s="27">
        <v>-30.93</v>
      </c>
      <c r="C113" s="120"/>
      <c r="D113" s="121"/>
      <c r="E113" s="121"/>
      <c r="F113" s="121"/>
      <c r="G113" s="121"/>
      <c r="H113" s="121"/>
      <c r="I113" s="121"/>
      <c r="J113" s="121"/>
      <c r="K113" s="121"/>
      <c r="L113" s="122"/>
      <c r="M113" s="10"/>
    </row>
    <row r="114" spans="1:13" ht="19.5" customHeight="1" x14ac:dyDescent="0.2">
      <c r="A114" s="81"/>
      <c r="B114" s="27"/>
      <c r="C114" s="120"/>
      <c r="D114" s="121"/>
      <c r="E114" s="121"/>
      <c r="F114" s="121"/>
      <c r="G114" s="121"/>
      <c r="H114" s="121"/>
      <c r="I114" s="121"/>
      <c r="J114" s="121"/>
      <c r="K114" s="121"/>
      <c r="L114" s="122"/>
      <c r="M114" s="10"/>
    </row>
    <row r="115" spans="1:13" s="5" customFormat="1" ht="19.5" customHeight="1" x14ac:dyDescent="0.2">
      <c r="A115" s="124"/>
      <c r="B115" s="27"/>
      <c r="C115" s="147"/>
      <c r="D115" s="148"/>
      <c r="E115" s="148"/>
      <c r="F115" s="148"/>
      <c r="G115" s="148"/>
      <c r="H115" s="148"/>
      <c r="I115" s="148"/>
      <c r="J115" s="148"/>
      <c r="K115" s="148"/>
      <c r="L115" s="149"/>
    </row>
    <row r="116" spans="1:13" ht="19.5" customHeight="1" x14ac:dyDescent="0.2">
      <c r="A116" s="143" t="s">
        <v>151</v>
      </c>
      <c r="B116" s="32">
        <f>SUM(D118,F118,H118,J118,L118)</f>
        <v>210.20000000000002</v>
      </c>
      <c r="C116" s="147"/>
      <c r="D116" s="148"/>
      <c r="E116" s="148"/>
      <c r="F116" s="148"/>
      <c r="G116" s="148"/>
      <c r="H116" s="148"/>
      <c r="I116" s="148"/>
      <c r="J116" s="148"/>
      <c r="K116" s="148"/>
      <c r="L116" s="149"/>
    </row>
    <row r="117" spans="1:13" ht="19.5" customHeight="1" thickBot="1" x14ac:dyDescent="0.25">
      <c r="A117" s="79" t="s">
        <v>35</v>
      </c>
      <c r="B117" s="34">
        <f>SUM(B112:B116)</f>
        <v>335.06</v>
      </c>
      <c r="C117" s="147"/>
      <c r="D117" s="148"/>
      <c r="E117" s="148"/>
      <c r="F117" s="148"/>
      <c r="G117" s="148"/>
      <c r="H117" s="148"/>
      <c r="I117" s="148"/>
      <c r="J117" s="148"/>
      <c r="K117" s="148"/>
      <c r="L117" s="149"/>
    </row>
    <row r="118" spans="1:13" ht="19.5" customHeight="1" thickBot="1" x14ac:dyDescent="0.25">
      <c r="A118" s="101" t="s">
        <v>36</v>
      </c>
      <c r="B118" s="129">
        <f>B109+B117</f>
        <v>3329.66</v>
      </c>
      <c r="C118" s="29">
        <v>39</v>
      </c>
      <c r="D118" s="30">
        <v>39</v>
      </c>
      <c r="E118" s="31">
        <v>37.4</v>
      </c>
      <c r="F118" s="9">
        <v>37.4</v>
      </c>
      <c r="G118" s="31">
        <v>36.200000000000003</v>
      </c>
      <c r="H118" s="9">
        <v>36.200000000000003</v>
      </c>
      <c r="I118" s="31">
        <v>41.2</v>
      </c>
      <c r="J118" s="9">
        <v>41.2</v>
      </c>
      <c r="K118" s="31">
        <v>56.4</v>
      </c>
      <c r="L118" s="49">
        <v>56.4</v>
      </c>
    </row>
    <row r="119" spans="1:13" ht="16" x14ac:dyDescent="0.2">
      <c r="C119" s="45"/>
      <c r="D119" s="20"/>
      <c r="E119" s="45"/>
      <c r="F119" s="20"/>
      <c r="G119" s="45"/>
      <c r="H119" s="20"/>
      <c r="I119" s="45"/>
      <c r="J119" s="20"/>
      <c r="K119" s="45"/>
      <c r="L119" s="53"/>
    </row>
    <row r="120" spans="1:13" ht="17" thickBot="1" x14ac:dyDescent="0.25">
      <c r="C120" s="45"/>
      <c r="D120" s="20"/>
      <c r="E120" s="45"/>
      <c r="F120" s="20"/>
      <c r="G120" s="45"/>
      <c r="H120" s="20"/>
      <c r="I120" s="45"/>
      <c r="J120" s="20"/>
      <c r="K120" s="45"/>
      <c r="L120" s="20"/>
    </row>
    <row r="121" spans="1:13" ht="25" thickBot="1" x14ac:dyDescent="0.25">
      <c r="A121" s="125" t="s">
        <v>60</v>
      </c>
      <c r="B121" s="126">
        <f>B101+B108+B117</f>
        <v>585.30000000000007</v>
      </c>
      <c r="C121" s="17"/>
      <c r="E121" s="17"/>
      <c r="F121"/>
    </row>
    <row r="122" spans="1:13" ht="25" thickBot="1" x14ac:dyDescent="0.25">
      <c r="A122" s="106" t="s">
        <v>61</v>
      </c>
      <c r="B122" s="127">
        <f>B95+B101+B108+B117</f>
        <v>3329.66</v>
      </c>
      <c r="C122" s="17"/>
      <c r="E122" s="17"/>
      <c r="F122"/>
    </row>
    <row r="123" spans="1:13" s="105" customFormat="1" ht="21" x14ac:dyDescent="0.25">
      <c r="A123"/>
      <c r="B123"/>
      <c r="C123" s="104"/>
      <c r="D123" s="103"/>
      <c r="E123" s="104"/>
      <c r="F123" s="103"/>
      <c r="G123" s="104"/>
      <c r="H123" s="103"/>
      <c r="I123" s="104"/>
      <c r="J123" s="103"/>
      <c r="K123" s="104"/>
      <c r="L123" s="103"/>
    </row>
    <row r="124" spans="1:13" s="105" customFormat="1" ht="21" x14ac:dyDescent="0.25">
      <c r="A124"/>
      <c r="B124"/>
      <c r="C124" s="104"/>
      <c r="D124" s="103"/>
      <c r="E124" s="104"/>
      <c r="F124" s="103"/>
      <c r="G124" s="104"/>
      <c r="H124" s="103"/>
      <c r="I124" s="104"/>
      <c r="J124" s="103"/>
      <c r="K124" s="104"/>
      <c r="L124" s="103"/>
    </row>
    <row r="125" spans="1:13" x14ac:dyDescent="0.2">
      <c r="C125" s="17"/>
      <c r="E125" s="17"/>
      <c r="F125"/>
    </row>
    <row r="126" spans="1:13" x14ac:dyDescent="0.2">
      <c r="C126" s="17"/>
      <c r="E126" s="17"/>
      <c r="F126"/>
    </row>
    <row r="127" spans="1:13" x14ac:dyDescent="0.2">
      <c r="C127" s="17"/>
      <c r="E127" s="17"/>
      <c r="F127"/>
    </row>
    <row r="128" spans="1:13" x14ac:dyDescent="0.2">
      <c r="C128" s="17"/>
      <c r="E128" s="17"/>
      <c r="F128"/>
    </row>
    <row r="129" spans="1:17" x14ac:dyDescent="0.2">
      <c r="C129" s="17"/>
      <c r="E129" s="17"/>
      <c r="F129"/>
    </row>
    <row r="130" spans="1:17" x14ac:dyDescent="0.2">
      <c r="C130" s="17"/>
      <c r="E130" s="17"/>
      <c r="F130"/>
    </row>
    <row r="131" spans="1:17" s="17" customFormat="1" x14ac:dyDescent="0.2">
      <c r="A131"/>
      <c r="B131"/>
      <c r="D131"/>
      <c r="F131"/>
      <c r="H131"/>
      <c r="J131"/>
      <c r="L131"/>
      <c r="M131"/>
      <c r="N131"/>
      <c r="O131"/>
      <c r="P131"/>
      <c r="Q131"/>
    </row>
    <row r="132" spans="1:17" s="17" customFormat="1" x14ac:dyDescent="0.2">
      <c r="A132"/>
      <c r="B132"/>
      <c r="D132"/>
      <c r="F132"/>
      <c r="H132"/>
      <c r="J132"/>
      <c r="L132"/>
      <c r="M132"/>
      <c r="N132"/>
      <c r="O132"/>
      <c r="P132"/>
      <c r="Q132"/>
    </row>
    <row r="133" spans="1:17" s="17" customFormat="1" x14ac:dyDescent="0.2">
      <c r="A133"/>
      <c r="B133"/>
      <c r="D133"/>
      <c r="F133"/>
      <c r="H133"/>
      <c r="J133"/>
      <c r="L133"/>
      <c r="M133"/>
      <c r="N133"/>
      <c r="O133"/>
      <c r="P133"/>
      <c r="Q133"/>
    </row>
    <row r="134" spans="1:17" s="17" customFormat="1" x14ac:dyDescent="0.2">
      <c r="A134"/>
      <c r="B134"/>
      <c r="D134"/>
      <c r="F134"/>
      <c r="H134"/>
      <c r="J134"/>
      <c r="L134"/>
      <c r="M134"/>
      <c r="N134"/>
      <c r="O134"/>
      <c r="P134"/>
      <c r="Q134"/>
    </row>
    <row r="135" spans="1:17" s="17" customFormat="1" x14ac:dyDescent="0.2">
      <c r="A135"/>
      <c r="B135"/>
      <c r="D135"/>
      <c r="F135"/>
      <c r="H135"/>
      <c r="J135"/>
      <c r="L135"/>
      <c r="M135"/>
      <c r="N135"/>
      <c r="O135"/>
      <c r="P135"/>
      <c r="Q135"/>
    </row>
    <row r="136" spans="1:17" s="17" customFormat="1" x14ac:dyDescent="0.2">
      <c r="A136"/>
      <c r="B136"/>
      <c r="D136"/>
      <c r="F136"/>
      <c r="H136"/>
      <c r="J136"/>
      <c r="L136"/>
      <c r="M136"/>
      <c r="N136"/>
      <c r="O136"/>
      <c r="P136"/>
      <c r="Q136"/>
    </row>
    <row r="137" spans="1:17" s="17" customFormat="1" x14ac:dyDescent="0.2">
      <c r="A137"/>
      <c r="B137"/>
      <c r="D137"/>
      <c r="F137"/>
      <c r="H137"/>
      <c r="J137"/>
      <c r="L137"/>
      <c r="M137"/>
      <c r="N137"/>
      <c r="O137"/>
      <c r="P137"/>
      <c r="Q137"/>
    </row>
    <row r="138" spans="1:17" s="17" customFormat="1" x14ac:dyDescent="0.2">
      <c r="A138"/>
      <c r="B138"/>
      <c r="D138"/>
      <c r="F138"/>
      <c r="H138"/>
      <c r="J138"/>
      <c r="L138"/>
      <c r="M138"/>
      <c r="N138"/>
      <c r="O138"/>
      <c r="P138"/>
      <c r="Q138"/>
    </row>
    <row r="139" spans="1:17" s="17" customFormat="1" x14ac:dyDescent="0.2">
      <c r="A139"/>
      <c r="B139"/>
      <c r="D139"/>
      <c r="F139"/>
      <c r="H139"/>
      <c r="J139"/>
      <c r="L139"/>
      <c r="M139"/>
      <c r="N139"/>
      <c r="O139"/>
      <c r="P139"/>
      <c r="Q139"/>
    </row>
    <row r="140" spans="1:17" s="17" customFormat="1" x14ac:dyDescent="0.2">
      <c r="A140"/>
      <c r="B140"/>
      <c r="D140"/>
      <c r="F140"/>
      <c r="H140"/>
      <c r="J140"/>
      <c r="L140"/>
      <c r="M140"/>
      <c r="N140"/>
      <c r="O140"/>
      <c r="P140"/>
      <c r="Q140"/>
    </row>
    <row r="141" spans="1:17" s="17" customFormat="1" x14ac:dyDescent="0.2">
      <c r="A141"/>
      <c r="B141"/>
      <c r="D141"/>
      <c r="F141"/>
      <c r="H141"/>
      <c r="J141"/>
      <c r="L141"/>
      <c r="M141"/>
      <c r="N141"/>
      <c r="O141"/>
      <c r="P141"/>
      <c r="Q141"/>
    </row>
    <row r="142" spans="1:17" s="17" customFormat="1" x14ac:dyDescent="0.2">
      <c r="A142"/>
      <c r="B142"/>
      <c r="D142"/>
      <c r="F142"/>
      <c r="H142"/>
      <c r="J142"/>
      <c r="L142"/>
      <c r="M142"/>
      <c r="N142"/>
      <c r="O142"/>
      <c r="P142"/>
      <c r="Q142"/>
    </row>
    <row r="143" spans="1:17" s="17" customFormat="1" x14ac:dyDescent="0.2">
      <c r="A143"/>
      <c r="B143"/>
      <c r="D143"/>
      <c r="F143"/>
      <c r="H143"/>
      <c r="J143"/>
      <c r="L143"/>
      <c r="M143"/>
      <c r="N143"/>
      <c r="O143"/>
      <c r="P143"/>
      <c r="Q143"/>
    </row>
    <row r="144" spans="1:17" s="17" customFormat="1" x14ac:dyDescent="0.2">
      <c r="A144"/>
      <c r="B144"/>
      <c r="D144"/>
      <c r="F144"/>
      <c r="H144"/>
      <c r="J144"/>
      <c r="L144"/>
      <c r="M144"/>
      <c r="N144"/>
      <c r="O144"/>
      <c r="P144"/>
      <c r="Q144"/>
    </row>
    <row r="145" spans="1:17" s="17" customFormat="1" x14ac:dyDescent="0.2">
      <c r="A145"/>
      <c r="B145"/>
      <c r="D145"/>
      <c r="F145"/>
      <c r="H145"/>
      <c r="J145"/>
      <c r="L145"/>
      <c r="M145"/>
      <c r="N145"/>
      <c r="O145"/>
      <c r="P145"/>
      <c r="Q145"/>
    </row>
    <row r="146" spans="1:17" s="17" customFormat="1" x14ac:dyDescent="0.2">
      <c r="A146"/>
      <c r="B146"/>
      <c r="D146"/>
      <c r="F146"/>
      <c r="H146"/>
      <c r="J146"/>
      <c r="L146"/>
      <c r="M146"/>
      <c r="N146"/>
      <c r="O146"/>
      <c r="P146"/>
      <c r="Q146"/>
    </row>
    <row r="147" spans="1:17" s="17" customFormat="1" x14ac:dyDescent="0.2">
      <c r="A147"/>
      <c r="B147"/>
      <c r="D147"/>
      <c r="F147"/>
      <c r="H147"/>
      <c r="J147"/>
      <c r="L147"/>
      <c r="M147"/>
      <c r="N147"/>
      <c r="O147"/>
      <c r="P147"/>
      <c r="Q147"/>
    </row>
    <row r="148" spans="1:17" s="17" customFormat="1" x14ac:dyDescent="0.2">
      <c r="A148"/>
      <c r="B148"/>
      <c r="D148"/>
      <c r="F148"/>
      <c r="H148"/>
      <c r="J148"/>
      <c r="L148"/>
      <c r="M148"/>
      <c r="N148"/>
      <c r="O148"/>
      <c r="P148"/>
      <c r="Q148"/>
    </row>
    <row r="149" spans="1:17" s="17" customFormat="1" x14ac:dyDescent="0.2">
      <c r="A149"/>
      <c r="B149"/>
      <c r="D149"/>
      <c r="F149"/>
      <c r="H149"/>
      <c r="J149"/>
      <c r="L149"/>
      <c r="M149"/>
      <c r="N149"/>
      <c r="O149"/>
      <c r="P149"/>
      <c r="Q149"/>
    </row>
    <row r="150" spans="1:17" s="17" customFormat="1" x14ac:dyDescent="0.2">
      <c r="A150"/>
      <c r="B150"/>
      <c r="D150"/>
      <c r="F150"/>
      <c r="H150"/>
      <c r="J150"/>
      <c r="L150"/>
      <c r="M150"/>
      <c r="N150"/>
      <c r="O150"/>
      <c r="P150"/>
      <c r="Q150"/>
    </row>
    <row r="151" spans="1:17" s="17" customFormat="1" x14ac:dyDescent="0.2">
      <c r="A151"/>
      <c r="B151"/>
      <c r="D151"/>
      <c r="F151"/>
      <c r="H151"/>
      <c r="J151"/>
      <c r="L151"/>
      <c r="M151"/>
      <c r="N151"/>
      <c r="O151"/>
      <c r="P151"/>
      <c r="Q151"/>
    </row>
    <row r="152" spans="1:17" s="17" customFormat="1" x14ac:dyDescent="0.2">
      <c r="A152"/>
      <c r="B152"/>
      <c r="D152"/>
      <c r="F152"/>
      <c r="H152"/>
      <c r="J152"/>
      <c r="L152"/>
      <c r="M152"/>
      <c r="N152"/>
      <c r="O152"/>
      <c r="P152"/>
      <c r="Q152"/>
    </row>
    <row r="153" spans="1:17" s="17" customFormat="1" x14ac:dyDescent="0.2">
      <c r="A153"/>
      <c r="B153"/>
      <c r="D153"/>
      <c r="F153"/>
      <c r="H153"/>
      <c r="J153"/>
      <c r="L153"/>
      <c r="M153"/>
      <c r="N153"/>
      <c r="O153"/>
      <c r="P153"/>
      <c r="Q153"/>
    </row>
    <row r="154" spans="1:17" s="17" customFormat="1" x14ac:dyDescent="0.2">
      <c r="A154"/>
      <c r="B154"/>
      <c r="D154"/>
      <c r="F154"/>
      <c r="H154"/>
      <c r="J154"/>
      <c r="L154"/>
      <c r="M154"/>
      <c r="N154"/>
      <c r="O154"/>
      <c r="P154"/>
      <c r="Q154"/>
    </row>
    <row r="155" spans="1:17" s="17" customFormat="1" x14ac:dyDescent="0.2">
      <c r="A155"/>
      <c r="B155"/>
      <c r="D155"/>
      <c r="F155"/>
      <c r="H155"/>
      <c r="J155"/>
      <c r="L155"/>
      <c r="M155"/>
      <c r="N155"/>
      <c r="O155"/>
      <c r="P155"/>
      <c r="Q155"/>
    </row>
    <row r="156" spans="1:17" s="17" customFormat="1" x14ac:dyDescent="0.2">
      <c r="A156"/>
      <c r="B156"/>
      <c r="D156"/>
      <c r="F156"/>
      <c r="H156"/>
      <c r="J156"/>
      <c r="L156"/>
      <c r="M156"/>
      <c r="N156"/>
      <c r="O156"/>
      <c r="P156"/>
      <c r="Q156"/>
    </row>
    <row r="157" spans="1:17" s="17" customFormat="1" x14ac:dyDescent="0.2">
      <c r="A157"/>
      <c r="B157"/>
      <c r="D157"/>
      <c r="F157"/>
      <c r="H157"/>
      <c r="J157"/>
      <c r="L157"/>
      <c r="M157"/>
      <c r="N157"/>
      <c r="O157"/>
      <c r="P157"/>
      <c r="Q157"/>
    </row>
    <row r="158" spans="1:17" s="17" customFormat="1" x14ac:dyDescent="0.2">
      <c r="A158"/>
      <c r="B158"/>
      <c r="D158"/>
      <c r="F158"/>
      <c r="H158"/>
      <c r="J158"/>
      <c r="L158"/>
      <c r="M158"/>
      <c r="N158"/>
      <c r="O158"/>
      <c r="P158"/>
      <c r="Q158"/>
    </row>
    <row r="159" spans="1:17" s="17" customFormat="1" x14ac:dyDescent="0.2">
      <c r="A159"/>
      <c r="B159"/>
      <c r="D159"/>
      <c r="F159"/>
      <c r="H159"/>
      <c r="J159"/>
      <c r="L159"/>
      <c r="M159"/>
      <c r="N159"/>
      <c r="O159"/>
      <c r="P159"/>
      <c r="Q159"/>
    </row>
    <row r="160" spans="1:17" s="17" customFormat="1" x14ac:dyDescent="0.2">
      <c r="A160"/>
      <c r="B160"/>
      <c r="D160"/>
      <c r="F160"/>
      <c r="H160"/>
      <c r="J160"/>
      <c r="L160"/>
      <c r="M160"/>
      <c r="N160"/>
      <c r="O160"/>
      <c r="P160"/>
      <c r="Q160"/>
    </row>
    <row r="161" spans="1:17" s="17" customFormat="1" x14ac:dyDescent="0.2">
      <c r="A161"/>
      <c r="B161"/>
      <c r="D161"/>
      <c r="F161"/>
      <c r="H161"/>
      <c r="J161"/>
      <c r="L161"/>
      <c r="M161"/>
      <c r="N161"/>
      <c r="O161"/>
      <c r="P161"/>
      <c r="Q161"/>
    </row>
    <row r="162" spans="1:17" s="17" customFormat="1" x14ac:dyDescent="0.2">
      <c r="A162"/>
      <c r="B162"/>
      <c r="D162"/>
      <c r="F162"/>
      <c r="H162"/>
      <c r="J162"/>
      <c r="L162"/>
      <c r="M162"/>
      <c r="N162"/>
      <c r="O162"/>
      <c r="P162"/>
      <c r="Q162"/>
    </row>
    <row r="163" spans="1:17" s="17" customFormat="1" x14ac:dyDescent="0.2">
      <c r="A163"/>
      <c r="B163"/>
      <c r="D163"/>
      <c r="F163"/>
      <c r="H163"/>
      <c r="J163"/>
      <c r="L163"/>
      <c r="M163"/>
      <c r="N163"/>
      <c r="O163"/>
      <c r="P163"/>
      <c r="Q163"/>
    </row>
    <row r="164" spans="1:17" s="17" customFormat="1" x14ac:dyDescent="0.2">
      <c r="A164"/>
      <c r="B164"/>
      <c r="D164"/>
      <c r="F164"/>
      <c r="H164"/>
      <c r="J164"/>
      <c r="L164"/>
      <c r="M164"/>
      <c r="N164"/>
      <c r="O164"/>
      <c r="P164"/>
      <c r="Q164"/>
    </row>
    <row r="165" spans="1:17" s="17" customFormat="1" x14ac:dyDescent="0.2">
      <c r="A165"/>
      <c r="B165"/>
      <c r="D165"/>
      <c r="F165"/>
      <c r="H165"/>
      <c r="J165"/>
      <c r="L165"/>
      <c r="M165"/>
      <c r="N165"/>
      <c r="O165"/>
      <c r="P165"/>
      <c r="Q165"/>
    </row>
    <row r="166" spans="1:17" s="17" customFormat="1" x14ac:dyDescent="0.2">
      <c r="A166"/>
      <c r="B166"/>
      <c r="D166"/>
      <c r="F166"/>
      <c r="H166"/>
      <c r="J166"/>
      <c r="L166"/>
      <c r="M166"/>
      <c r="N166"/>
      <c r="O166"/>
      <c r="P166"/>
      <c r="Q166"/>
    </row>
    <row r="167" spans="1:17" s="17" customFormat="1" x14ac:dyDescent="0.2">
      <c r="A167"/>
      <c r="B167"/>
      <c r="D167"/>
      <c r="F167"/>
      <c r="H167"/>
      <c r="J167"/>
      <c r="L167"/>
      <c r="M167"/>
      <c r="N167"/>
      <c r="O167"/>
      <c r="P167"/>
      <c r="Q167"/>
    </row>
    <row r="168" spans="1:17" s="17" customFormat="1" x14ac:dyDescent="0.2">
      <c r="A168"/>
      <c r="B168"/>
      <c r="D168"/>
      <c r="F168"/>
      <c r="H168"/>
      <c r="J168"/>
      <c r="L168"/>
      <c r="M168"/>
      <c r="N168"/>
      <c r="O168"/>
      <c r="P168"/>
      <c r="Q168"/>
    </row>
    <row r="169" spans="1:17" s="17" customFormat="1" x14ac:dyDescent="0.2">
      <c r="A169"/>
      <c r="B169"/>
      <c r="D169"/>
      <c r="F169"/>
      <c r="H169"/>
      <c r="J169"/>
      <c r="L169"/>
      <c r="M169"/>
      <c r="N169"/>
      <c r="O169"/>
      <c r="P169"/>
      <c r="Q169"/>
    </row>
    <row r="170" spans="1:17" s="17" customFormat="1" x14ac:dyDescent="0.2">
      <c r="A170"/>
      <c r="B170"/>
      <c r="D170"/>
      <c r="F170"/>
      <c r="H170"/>
      <c r="J170"/>
      <c r="L170"/>
      <c r="M170"/>
      <c r="N170"/>
      <c r="O170"/>
      <c r="P170"/>
      <c r="Q170"/>
    </row>
    <row r="171" spans="1:17" s="17" customFormat="1" x14ac:dyDescent="0.2">
      <c r="A171"/>
      <c r="B171"/>
      <c r="D171"/>
      <c r="F171"/>
      <c r="H171"/>
      <c r="J171"/>
      <c r="L171"/>
      <c r="M171"/>
      <c r="N171"/>
      <c r="O171"/>
      <c r="P171"/>
      <c r="Q171"/>
    </row>
    <row r="172" spans="1:17" s="17" customFormat="1" x14ac:dyDescent="0.2">
      <c r="A172"/>
      <c r="B172"/>
      <c r="D172"/>
      <c r="F172"/>
      <c r="H172"/>
      <c r="J172"/>
      <c r="L172"/>
      <c r="M172"/>
      <c r="N172"/>
      <c r="O172"/>
      <c r="P172"/>
      <c r="Q172"/>
    </row>
    <row r="173" spans="1:17" s="17" customFormat="1" x14ac:dyDescent="0.2">
      <c r="A173"/>
      <c r="B173"/>
      <c r="D173"/>
      <c r="F173"/>
      <c r="H173"/>
      <c r="J173"/>
      <c r="L173"/>
      <c r="M173"/>
      <c r="N173"/>
      <c r="O173"/>
      <c r="P173"/>
      <c r="Q173"/>
    </row>
    <row r="174" spans="1:17" s="17" customFormat="1" x14ac:dyDescent="0.2">
      <c r="A174"/>
      <c r="B174"/>
      <c r="D174"/>
      <c r="F174"/>
      <c r="H174"/>
      <c r="J174"/>
      <c r="L174"/>
      <c r="M174"/>
      <c r="N174"/>
      <c r="O174"/>
      <c r="P174"/>
      <c r="Q174"/>
    </row>
    <row r="175" spans="1:17" s="17" customFormat="1" x14ac:dyDescent="0.2">
      <c r="A175"/>
      <c r="B175"/>
      <c r="D175"/>
      <c r="F175"/>
      <c r="H175"/>
      <c r="J175"/>
      <c r="L175"/>
      <c r="M175"/>
      <c r="N175"/>
      <c r="O175"/>
      <c r="P175"/>
      <c r="Q175"/>
    </row>
    <row r="176" spans="1:17" s="17" customFormat="1" x14ac:dyDescent="0.2">
      <c r="A176"/>
      <c r="B176"/>
      <c r="D176"/>
      <c r="F176"/>
      <c r="H176"/>
      <c r="J176"/>
      <c r="L176"/>
      <c r="M176"/>
      <c r="N176"/>
      <c r="O176"/>
      <c r="P176"/>
      <c r="Q176"/>
    </row>
    <row r="177" spans="1:17" s="17" customFormat="1" x14ac:dyDescent="0.2">
      <c r="A177"/>
      <c r="B177"/>
      <c r="D177"/>
      <c r="F177"/>
      <c r="H177"/>
      <c r="J177"/>
      <c r="L177"/>
      <c r="M177"/>
      <c r="N177"/>
      <c r="O177"/>
      <c r="P177"/>
      <c r="Q177"/>
    </row>
    <row r="178" spans="1:17" s="17" customFormat="1" x14ac:dyDescent="0.2">
      <c r="A178"/>
      <c r="B178"/>
      <c r="D178"/>
      <c r="F178"/>
      <c r="H178"/>
      <c r="J178"/>
      <c r="L178"/>
      <c r="M178"/>
      <c r="N178"/>
      <c r="O178"/>
      <c r="P178"/>
      <c r="Q178"/>
    </row>
    <row r="179" spans="1:17" s="17" customFormat="1" x14ac:dyDescent="0.2">
      <c r="A179"/>
      <c r="B179"/>
      <c r="D179"/>
      <c r="F179"/>
      <c r="H179"/>
      <c r="J179"/>
      <c r="L179"/>
      <c r="M179"/>
      <c r="N179"/>
      <c r="O179"/>
      <c r="P179"/>
      <c r="Q179"/>
    </row>
    <row r="180" spans="1:17" s="17" customFormat="1" x14ac:dyDescent="0.2">
      <c r="A180"/>
      <c r="B180"/>
      <c r="D180"/>
      <c r="F180"/>
      <c r="H180"/>
      <c r="J180"/>
      <c r="L180"/>
      <c r="M180"/>
      <c r="N180"/>
      <c r="O180"/>
      <c r="P180"/>
      <c r="Q180"/>
    </row>
    <row r="181" spans="1:17" s="17" customFormat="1" x14ac:dyDescent="0.2">
      <c r="A181"/>
      <c r="B181"/>
      <c r="D181"/>
      <c r="F181"/>
      <c r="H181"/>
      <c r="J181"/>
      <c r="L181"/>
      <c r="M181"/>
      <c r="N181"/>
      <c r="O181"/>
      <c r="P181"/>
      <c r="Q181"/>
    </row>
    <row r="182" spans="1:17" s="17" customFormat="1" x14ac:dyDescent="0.2">
      <c r="A182"/>
      <c r="B182"/>
      <c r="D182"/>
      <c r="F182"/>
      <c r="H182"/>
      <c r="J182"/>
      <c r="L182"/>
      <c r="M182"/>
      <c r="N182"/>
      <c r="O182"/>
      <c r="P182"/>
      <c r="Q182"/>
    </row>
    <row r="183" spans="1:17" s="17" customFormat="1" x14ac:dyDescent="0.2">
      <c r="A183"/>
      <c r="B183"/>
      <c r="D183"/>
      <c r="F183"/>
      <c r="H183"/>
      <c r="J183"/>
      <c r="L183"/>
      <c r="M183"/>
      <c r="N183"/>
      <c r="O183"/>
      <c r="P183"/>
      <c r="Q183"/>
    </row>
    <row r="184" spans="1:17" s="17" customFormat="1" x14ac:dyDescent="0.2">
      <c r="A184"/>
      <c r="B184"/>
      <c r="D184"/>
      <c r="F184"/>
      <c r="H184"/>
      <c r="J184"/>
      <c r="L184"/>
      <c r="M184"/>
      <c r="N184"/>
      <c r="O184"/>
      <c r="P184"/>
      <c r="Q184"/>
    </row>
    <row r="185" spans="1:17" s="17" customFormat="1" x14ac:dyDescent="0.2">
      <c r="A185"/>
      <c r="B185"/>
      <c r="D185"/>
      <c r="F185"/>
      <c r="H185"/>
      <c r="J185"/>
      <c r="L185"/>
      <c r="M185"/>
      <c r="N185"/>
      <c r="O185"/>
      <c r="P185"/>
      <c r="Q185"/>
    </row>
    <row r="186" spans="1:17" s="17" customFormat="1" x14ac:dyDescent="0.2">
      <c r="A186"/>
      <c r="B186"/>
      <c r="D186"/>
      <c r="F186"/>
      <c r="H186"/>
      <c r="J186"/>
      <c r="L186"/>
      <c r="M186"/>
      <c r="N186"/>
      <c r="O186"/>
      <c r="P186"/>
      <c r="Q186"/>
    </row>
    <row r="187" spans="1:17" s="17" customFormat="1" x14ac:dyDescent="0.2">
      <c r="A187"/>
      <c r="B187"/>
      <c r="D187"/>
      <c r="F187"/>
      <c r="H187"/>
      <c r="J187"/>
      <c r="L187"/>
      <c r="M187"/>
      <c r="N187"/>
      <c r="O187"/>
      <c r="P187"/>
      <c r="Q187"/>
    </row>
    <row r="188" spans="1:17" s="17" customFormat="1" x14ac:dyDescent="0.2">
      <c r="A188"/>
      <c r="B188"/>
      <c r="D188"/>
      <c r="F188"/>
      <c r="H188"/>
      <c r="J188"/>
      <c r="L188"/>
      <c r="M188"/>
      <c r="N188"/>
      <c r="O188"/>
      <c r="P188"/>
      <c r="Q188"/>
    </row>
    <row r="189" spans="1:17" s="17" customFormat="1" x14ac:dyDescent="0.2">
      <c r="A189"/>
      <c r="B189"/>
      <c r="D189"/>
      <c r="F189"/>
      <c r="H189"/>
      <c r="J189"/>
      <c r="L189"/>
      <c r="M189"/>
      <c r="N189"/>
      <c r="O189"/>
      <c r="P189"/>
      <c r="Q189"/>
    </row>
    <row r="190" spans="1:17" s="17" customFormat="1" x14ac:dyDescent="0.2">
      <c r="A190"/>
      <c r="B190"/>
      <c r="D190"/>
      <c r="F190"/>
      <c r="H190"/>
      <c r="J190"/>
      <c r="L190"/>
      <c r="M190"/>
      <c r="N190"/>
      <c r="O190"/>
      <c r="P190"/>
      <c r="Q190"/>
    </row>
    <row r="191" spans="1:17" s="17" customFormat="1" x14ac:dyDescent="0.2">
      <c r="A191"/>
      <c r="B191"/>
      <c r="D191"/>
      <c r="F191"/>
      <c r="H191"/>
      <c r="J191"/>
      <c r="L191"/>
      <c r="M191"/>
      <c r="N191"/>
      <c r="O191"/>
      <c r="P191"/>
      <c r="Q191"/>
    </row>
    <row r="192" spans="1:17" s="17" customFormat="1" x14ac:dyDescent="0.2">
      <c r="A192"/>
      <c r="B192"/>
      <c r="D192"/>
      <c r="F192"/>
      <c r="H192"/>
      <c r="J192"/>
      <c r="L192"/>
      <c r="M192"/>
      <c r="N192"/>
      <c r="O192"/>
      <c r="P192"/>
      <c r="Q192"/>
    </row>
    <row r="193" spans="1:17" s="17" customFormat="1" x14ac:dyDescent="0.2">
      <c r="A193"/>
      <c r="B193"/>
      <c r="D193"/>
      <c r="F193"/>
      <c r="H193"/>
      <c r="J193"/>
      <c r="L193"/>
      <c r="M193"/>
      <c r="N193"/>
      <c r="O193"/>
      <c r="P193"/>
      <c r="Q193"/>
    </row>
    <row r="194" spans="1:17" s="17" customFormat="1" x14ac:dyDescent="0.2">
      <c r="A194"/>
      <c r="B194"/>
      <c r="D194"/>
      <c r="F194"/>
      <c r="H194"/>
      <c r="J194"/>
      <c r="L194"/>
      <c r="M194"/>
      <c r="N194"/>
      <c r="O194"/>
      <c r="P194"/>
      <c r="Q194"/>
    </row>
    <row r="195" spans="1:17" s="17" customFormat="1" x14ac:dyDescent="0.2">
      <c r="A195"/>
      <c r="B195"/>
      <c r="D195"/>
      <c r="F195"/>
      <c r="H195"/>
      <c r="J195"/>
      <c r="L195"/>
      <c r="M195"/>
      <c r="N195"/>
      <c r="O195"/>
      <c r="P195"/>
      <c r="Q195"/>
    </row>
    <row r="196" spans="1:17" s="17" customFormat="1" x14ac:dyDescent="0.2">
      <c r="A196"/>
      <c r="B196"/>
      <c r="D196"/>
      <c r="F196"/>
      <c r="H196"/>
      <c r="J196"/>
      <c r="L196"/>
      <c r="M196"/>
      <c r="N196"/>
      <c r="O196"/>
      <c r="P196"/>
      <c r="Q196"/>
    </row>
    <row r="197" spans="1:17" s="17" customFormat="1" x14ac:dyDescent="0.2">
      <c r="A197"/>
      <c r="B197"/>
      <c r="D197"/>
      <c r="F197"/>
      <c r="H197"/>
      <c r="J197"/>
      <c r="L197"/>
      <c r="M197"/>
      <c r="N197"/>
      <c r="O197"/>
      <c r="P197"/>
      <c r="Q197"/>
    </row>
    <row r="198" spans="1:17" s="17" customFormat="1" x14ac:dyDescent="0.2">
      <c r="A198"/>
      <c r="B198"/>
      <c r="D198"/>
      <c r="F198"/>
      <c r="H198"/>
      <c r="J198"/>
      <c r="L198"/>
      <c r="M198"/>
      <c r="N198"/>
      <c r="O198"/>
      <c r="P198"/>
      <c r="Q198"/>
    </row>
    <row r="199" spans="1:17" s="17" customFormat="1" x14ac:dyDescent="0.2">
      <c r="A199"/>
      <c r="B199"/>
      <c r="D199"/>
      <c r="F199"/>
      <c r="H199"/>
      <c r="J199"/>
      <c r="L199"/>
      <c r="M199"/>
      <c r="N199"/>
      <c r="O199"/>
      <c r="P199"/>
      <c r="Q199"/>
    </row>
    <row r="200" spans="1:17" s="17" customFormat="1" x14ac:dyDescent="0.2">
      <c r="A200"/>
      <c r="B200"/>
      <c r="D200"/>
      <c r="F200"/>
      <c r="H200"/>
      <c r="J200"/>
      <c r="L200"/>
      <c r="M200"/>
      <c r="N200"/>
      <c r="O200"/>
      <c r="P200"/>
      <c r="Q200"/>
    </row>
    <row r="201" spans="1:17" s="17" customFormat="1" x14ac:dyDescent="0.2">
      <c r="A201"/>
      <c r="B201"/>
      <c r="D201"/>
      <c r="F201"/>
      <c r="H201"/>
      <c r="J201"/>
      <c r="L201"/>
      <c r="M201"/>
      <c r="N201"/>
      <c r="O201"/>
      <c r="P201"/>
      <c r="Q201"/>
    </row>
    <row r="202" spans="1:17" s="17" customFormat="1" x14ac:dyDescent="0.2">
      <c r="A202"/>
      <c r="B202"/>
      <c r="D202"/>
      <c r="F202"/>
      <c r="H202"/>
      <c r="J202"/>
      <c r="L202"/>
      <c r="M202"/>
      <c r="N202"/>
      <c r="O202"/>
      <c r="P202"/>
      <c r="Q202"/>
    </row>
    <row r="203" spans="1:17" s="17" customFormat="1" x14ac:dyDescent="0.2">
      <c r="A203"/>
      <c r="B203"/>
      <c r="D203"/>
      <c r="F203"/>
      <c r="H203"/>
      <c r="J203"/>
      <c r="L203"/>
      <c r="M203"/>
      <c r="N203"/>
      <c r="O203"/>
      <c r="P203"/>
      <c r="Q203"/>
    </row>
    <row r="204" spans="1:17" s="17" customFormat="1" x14ac:dyDescent="0.2">
      <c r="A204"/>
      <c r="B204"/>
      <c r="D204"/>
      <c r="F204"/>
      <c r="H204"/>
      <c r="J204"/>
      <c r="L204"/>
      <c r="M204"/>
      <c r="N204"/>
      <c r="O204"/>
      <c r="P204"/>
      <c r="Q204"/>
    </row>
    <row r="205" spans="1:17" s="17" customFormat="1" x14ac:dyDescent="0.2">
      <c r="A205"/>
      <c r="B205"/>
      <c r="D205"/>
      <c r="F205"/>
      <c r="H205"/>
      <c r="J205"/>
      <c r="L205"/>
      <c r="M205"/>
      <c r="N205"/>
      <c r="O205"/>
      <c r="P205"/>
      <c r="Q205"/>
    </row>
    <row r="206" spans="1:17" s="17" customFormat="1" x14ac:dyDescent="0.2">
      <c r="A206"/>
      <c r="B206"/>
      <c r="D206"/>
      <c r="F206"/>
      <c r="H206"/>
      <c r="J206"/>
      <c r="L206"/>
      <c r="M206"/>
      <c r="N206"/>
      <c r="O206"/>
      <c r="P206"/>
      <c r="Q206"/>
    </row>
    <row r="207" spans="1:17" s="17" customFormat="1" x14ac:dyDescent="0.2">
      <c r="A207"/>
      <c r="B207"/>
      <c r="D207"/>
      <c r="F207"/>
      <c r="H207"/>
      <c r="J207"/>
      <c r="L207"/>
      <c r="M207"/>
      <c r="N207"/>
      <c r="O207"/>
      <c r="P207"/>
      <c r="Q207"/>
    </row>
    <row r="208" spans="1:17" s="17" customFormat="1" x14ac:dyDescent="0.2">
      <c r="A208"/>
      <c r="B208"/>
      <c r="D208"/>
      <c r="F208"/>
      <c r="H208"/>
      <c r="J208"/>
      <c r="L208"/>
      <c r="M208"/>
      <c r="N208"/>
      <c r="O208"/>
      <c r="P208"/>
      <c r="Q208"/>
    </row>
    <row r="209" spans="1:17" s="17" customFormat="1" x14ac:dyDescent="0.2">
      <c r="A209"/>
      <c r="B209"/>
      <c r="D209"/>
      <c r="F209"/>
      <c r="H209"/>
      <c r="J209"/>
      <c r="L209"/>
      <c r="M209"/>
      <c r="N209"/>
      <c r="O209"/>
      <c r="P209"/>
      <c r="Q209"/>
    </row>
    <row r="210" spans="1:17" s="17" customFormat="1" x14ac:dyDescent="0.2">
      <c r="A210"/>
      <c r="B210"/>
      <c r="D210"/>
      <c r="F210"/>
      <c r="H210"/>
      <c r="J210"/>
      <c r="L210"/>
      <c r="M210"/>
      <c r="N210"/>
      <c r="O210"/>
      <c r="P210"/>
      <c r="Q210"/>
    </row>
    <row r="211" spans="1:17" s="17" customFormat="1" x14ac:dyDescent="0.2">
      <c r="A211"/>
      <c r="B211"/>
      <c r="D211"/>
      <c r="F211"/>
      <c r="H211"/>
      <c r="J211"/>
      <c r="L211"/>
      <c r="M211"/>
      <c r="N211"/>
      <c r="O211"/>
      <c r="P211"/>
      <c r="Q211"/>
    </row>
    <row r="212" spans="1:17" s="17" customFormat="1" x14ac:dyDescent="0.2">
      <c r="A212"/>
      <c r="B212"/>
      <c r="D212"/>
      <c r="F212"/>
      <c r="H212"/>
      <c r="J212"/>
      <c r="L212"/>
      <c r="M212"/>
      <c r="N212"/>
      <c r="O212"/>
      <c r="P212"/>
      <c r="Q212"/>
    </row>
    <row r="213" spans="1:17" s="17" customFormat="1" x14ac:dyDescent="0.2">
      <c r="A213"/>
      <c r="B213"/>
      <c r="D213"/>
      <c r="F213"/>
      <c r="H213"/>
      <c r="J213"/>
      <c r="L213"/>
      <c r="M213"/>
      <c r="N213"/>
      <c r="O213"/>
      <c r="P213"/>
      <c r="Q213"/>
    </row>
    <row r="214" spans="1:17" s="17" customFormat="1" x14ac:dyDescent="0.2">
      <c r="A214"/>
      <c r="B214"/>
      <c r="D214"/>
      <c r="F214"/>
      <c r="H214"/>
      <c r="J214"/>
      <c r="L214"/>
      <c r="M214"/>
      <c r="N214"/>
      <c r="O214"/>
      <c r="P214"/>
      <c r="Q214"/>
    </row>
    <row r="215" spans="1:17" s="17" customFormat="1" x14ac:dyDescent="0.2">
      <c r="A215"/>
      <c r="B215"/>
      <c r="D215"/>
      <c r="F215"/>
      <c r="H215"/>
      <c r="J215"/>
      <c r="L215"/>
      <c r="M215"/>
      <c r="N215"/>
      <c r="O215"/>
      <c r="P215"/>
      <c r="Q215"/>
    </row>
    <row r="216" spans="1:17" s="17" customFormat="1" x14ac:dyDescent="0.2">
      <c r="A216"/>
      <c r="B216"/>
      <c r="D216"/>
      <c r="F216"/>
      <c r="H216"/>
      <c r="J216"/>
      <c r="L216"/>
      <c r="M216"/>
      <c r="N216"/>
      <c r="O216"/>
      <c r="P216"/>
      <c r="Q216"/>
    </row>
    <row r="217" spans="1:17" s="17" customFormat="1" x14ac:dyDescent="0.2">
      <c r="A217"/>
      <c r="B217"/>
      <c r="D217"/>
      <c r="F217"/>
      <c r="H217"/>
      <c r="J217"/>
      <c r="L217"/>
      <c r="M217"/>
      <c r="N217"/>
      <c r="O217"/>
      <c r="P217"/>
      <c r="Q217"/>
    </row>
    <row r="218" spans="1:17" s="17" customFormat="1" x14ac:dyDescent="0.2">
      <c r="A218"/>
      <c r="B218"/>
      <c r="D218"/>
      <c r="F218"/>
      <c r="H218"/>
      <c r="J218"/>
      <c r="L218"/>
      <c r="M218"/>
      <c r="N218"/>
      <c r="O218"/>
      <c r="P218"/>
      <c r="Q218"/>
    </row>
    <row r="219" spans="1:17" s="17" customFormat="1" x14ac:dyDescent="0.2">
      <c r="A219"/>
      <c r="B219"/>
      <c r="D219"/>
      <c r="F219"/>
      <c r="H219"/>
      <c r="J219"/>
      <c r="L219"/>
      <c r="M219"/>
      <c r="N219"/>
      <c r="O219"/>
      <c r="P219"/>
      <c r="Q219"/>
    </row>
    <row r="220" spans="1:17" s="17" customFormat="1" x14ac:dyDescent="0.2">
      <c r="A220"/>
      <c r="B220"/>
      <c r="D220"/>
      <c r="F220"/>
      <c r="H220"/>
      <c r="J220"/>
      <c r="L220"/>
      <c r="M220"/>
      <c r="N220"/>
      <c r="O220"/>
      <c r="P220"/>
      <c r="Q220"/>
    </row>
    <row r="221" spans="1:17" s="17" customFormat="1" x14ac:dyDescent="0.2">
      <c r="A221"/>
      <c r="B221"/>
      <c r="D221"/>
      <c r="F221"/>
      <c r="H221"/>
      <c r="J221"/>
      <c r="L221"/>
      <c r="M221"/>
      <c r="N221"/>
      <c r="O221"/>
      <c r="P221"/>
      <c r="Q221"/>
    </row>
    <row r="222" spans="1:17" s="17" customFormat="1" x14ac:dyDescent="0.2">
      <c r="A222"/>
      <c r="B222"/>
      <c r="D222"/>
      <c r="F222"/>
      <c r="H222"/>
      <c r="J222"/>
      <c r="L222"/>
      <c r="M222"/>
      <c r="N222"/>
      <c r="O222"/>
      <c r="P222"/>
      <c r="Q222"/>
    </row>
    <row r="223" spans="1:17" s="17" customFormat="1" x14ac:dyDescent="0.2">
      <c r="A223"/>
      <c r="B223"/>
      <c r="D223"/>
      <c r="F223"/>
      <c r="H223"/>
      <c r="J223"/>
      <c r="L223"/>
      <c r="M223"/>
      <c r="N223"/>
      <c r="O223"/>
      <c r="P223"/>
      <c r="Q223"/>
    </row>
    <row r="224" spans="1:17" s="17" customFormat="1" x14ac:dyDescent="0.2">
      <c r="A224"/>
      <c r="B224"/>
      <c r="D224"/>
      <c r="F224"/>
      <c r="H224"/>
      <c r="J224"/>
      <c r="L224"/>
      <c r="M224"/>
      <c r="N224"/>
      <c r="O224"/>
      <c r="P224"/>
      <c r="Q224"/>
    </row>
    <row r="225" spans="1:17" s="17" customFormat="1" x14ac:dyDescent="0.2">
      <c r="A225"/>
      <c r="B225"/>
      <c r="D225"/>
      <c r="F225"/>
      <c r="H225"/>
      <c r="J225"/>
      <c r="L225"/>
      <c r="M225"/>
      <c r="N225"/>
      <c r="O225"/>
      <c r="P225"/>
      <c r="Q225"/>
    </row>
    <row r="226" spans="1:17" s="17" customFormat="1" x14ac:dyDescent="0.2">
      <c r="A226"/>
      <c r="B226"/>
      <c r="D226"/>
      <c r="F226"/>
      <c r="H226"/>
      <c r="J226"/>
      <c r="L226"/>
      <c r="M226"/>
      <c r="N226"/>
      <c r="O226"/>
      <c r="P226"/>
      <c r="Q226"/>
    </row>
    <row r="227" spans="1:17" s="17" customFormat="1" x14ac:dyDescent="0.2">
      <c r="A227"/>
      <c r="B227"/>
      <c r="D227"/>
      <c r="F227"/>
      <c r="H227"/>
      <c r="J227"/>
      <c r="L227"/>
      <c r="M227"/>
      <c r="N227"/>
      <c r="O227"/>
      <c r="P227"/>
      <c r="Q227"/>
    </row>
    <row r="228" spans="1:17" s="17" customFormat="1" x14ac:dyDescent="0.2">
      <c r="A228"/>
      <c r="B228"/>
      <c r="D228"/>
      <c r="F228"/>
      <c r="H228"/>
      <c r="J228"/>
      <c r="L228"/>
      <c r="M228"/>
      <c r="N228"/>
      <c r="O228"/>
      <c r="P228"/>
      <c r="Q228"/>
    </row>
    <row r="229" spans="1:17" s="17" customFormat="1" x14ac:dyDescent="0.2">
      <c r="A229"/>
      <c r="B229"/>
      <c r="D229"/>
      <c r="F229"/>
      <c r="H229"/>
      <c r="J229"/>
      <c r="L229"/>
      <c r="M229"/>
      <c r="N229"/>
      <c r="O229"/>
      <c r="P229"/>
      <c r="Q229"/>
    </row>
    <row r="230" spans="1:17" s="17" customFormat="1" x14ac:dyDescent="0.2">
      <c r="A230"/>
      <c r="B230"/>
      <c r="D230"/>
      <c r="F230"/>
      <c r="H230"/>
      <c r="J230"/>
      <c r="L230"/>
      <c r="M230"/>
      <c r="N230"/>
      <c r="O230"/>
      <c r="P230"/>
      <c r="Q230"/>
    </row>
    <row r="231" spans="1:17" s="17" customFormat="1" x14ac:dyDescent="0.2">
      <c r="A231"/>
      <c r="B231"/>
      <c r="D231"/>
      <c r="F231"/>
      <c r="H231"/>
      <c r="J231"/>
      <c r="L231"/>
      <c r="M231"/>
      <c r="N231"/>
      <c r="O231"/>
      <c r="P231"/>
      <c r="Q231"/>
    </row>
    <row r="232" spans="1:17" s="17" customFormat="1" x14ac:dyDescent="0.2">
      <c r="A232"/>
      <c r="B232"/>
      <c r="D232"/>
      <c r="F232"/>
      <c r="H232"/>
      <c r="J232"/>
      <c r="L232"/>
      <c r="M232"/>
      <c r="N232"/>
      <c r="O232"/>
      <c r="P232"/>
      <c r="Q232"/>
    </row>
    <row r="233" spans="1:17" s="17" customFormat="1" x14ac:dyDescent="0.2">
      <c r="A233"/>
      <c r="B233"/>
      <c r="D233"/>
      <c r="F233"/>
      <c r="H233"/>
      <c r="J233"/>
      <c r="L233"/>
      <c r="M233"/>
      <c r="N233"/>
      <c r="O233"/>
      <c r="P233"/>
      <c r="Q233"/>
    </row>
    <row r="234" spans="1:17" s="17" customFormat="1" x14ac:dyDescent="0.2">
      <c r="A234"/>
      <c r="B234"/>
      <c r="D234"/>
      <c r="F234"/>
      <c r="H234"/>
      <c r="J234"/>
      <c r="L234"/>
      <c r="M234"/>
      <c r="N234"/>
      <c r="O234"/>
      <c r="P234"/>
      <c r="Q234"/>
    </row>
    <row r="235" spans="1:17" s="17" customFormat="1" x14ac:dyDescent="0.2">
      <c r="A235"/>
      <c r="B235"/>
      <c r="D235"/>
      <c r="F235"/>
      <c r="H235"/>
      <c r="J235"/>
      <c r="L235"/>
      <c r="M235"/>
      <c r="N235"/>
      <c r="O235"/>
      <c r="P235"/>
      <c r="Q235"/>
    </row>
    <row r="236" spans="1:17" s="17" customFormat="1" x14ac:dyDescent="0.2">
      <c r="A236"/>
      <c r="B236"/>
      <c r="D236"/>
      <c r="F236"/>
      <c r="H236"/>
      <c r="J236"/>
      <c r="L236"/>
      <c r="M236"/>
      <c r="N236"/>
      <c r="O236"/>
      <c r="P236"/>
      <c r="Q236"/>
    </row>
    <row r="237" spans="1:17" s="17" customFormat="1" x14ac:dyDescent="0.2">
      <c r="A237"/>
      <c r="B237"/>
      <c r="D237"/>
      <c r="F237"/>
      <c r="H237"/>
      <c r="J237"/>
      <c r="L237"/>
      <c r="M237"/>
      <c r="N237"/>
      <c r="O237"/>
      <c r="P237"/>
      <c r="Q237"/>
    </row>
    <row r="238" spans="1:17" s="17" customFormat="1" x14ac:dyDescent="0.2">
      <c r="A238"/>
      <c r="B238"/>
      <c r="D238"/>
      <c r="F238"/>
      <c r="H238"/>
      <c r="J238"/>
      <c r="L238"/>
      <c r="M238"/>
      <c r="N238"/>
      <c r="O238"/>
      <c r="P238"/>
      <c r="Q238"/>
    </row>
    <row r="239" spans="1:17" s="17" customFormat="1" x14ac:dyDescent="0.2">
      <c r="A239"/>
      <c r="B239"/>
      <c r="D239"/>
      <c r="F239"/>
      <c r="H239"/>
      <c r="J239"/>
      <c r="L239"/>
      <c r="M239"/>
      <c r="N239"/>
      <c r="O239"/>
      <c r="P239"/>
      <c r="Q239"/>
    </row>
    <row r="240" spans="1:17" s="17" customFormat="1" x14ac:dyDescent="0.2">
      <c r="A240"/>
      <c r="B240"/>
      <c r="D240"/>
      <c r="F240"/>
      <c r="H240"/>
      <c r="J240"/>
      <c r="L240"/>
      <c r="M240"/>
      <c r="N240"/>
      <c r="O240"/>
      <c r="P240"/>
      <c r="Q240"/>
    </row>
  </sheetData>
  <mergeCells count="28">
    <mergeCell ref="C115:L115"/>
    <mergeCell ref="C116:L116"/>
    <mergeCell ref="C117:L117"/>
    <mergeCell ref="C86:L86"/>
    <mergeCell ref="C97:L97"/>
    <mergeCell ref="C101:L101"/>
    <mergeCell ref="C105:L105"/>
    <mergeCell ref="C107:L107"/>
    <mergeCell ref="C108:L108"/>
    <mergeCell ref="C85:L85"/>
    <mergeCell ref="C13:L13"/>
    <mergeCell ref="C14:L14"/>
    <mergeCell ref="C20:L20"/>
    <mergeCell ref="C28:L28"/>
    <mergeCell ref="C45:L45"/>
    <mergeCell ref="C46:L46"/>
    <mergeCell ref="C52:L52"/>
    <mergeCell ref="C60:L60"/>
    <mergeCell ref="C72:L72"/>
    <mergeCell ref="C73:L73"/>
    <mergeCell ref="C79:L79"/>
    <mergeCell ref="A1:L1"/>
    <mergeCell ref="A2:A4"/>
    <mergeCell ref="C2:D2"/>
    <mergeCell ref="E2:F2"/>
    <mergeCell ref="G2:H2"/>
    <mergeCell ref="I2:J2"/>
    <mergeCell ref="K2:L2"/>
  </mergeCells>
  <conditionalFormatting sqref="A14 M50">
    <cfRule type="cellIs" dxfId="145" priority="159" operator="greaterThan">
      <formula>#REF!</formula>
    </cfRule>
    <cfRule type="cellIs" dxfId="144" priority="158" operator="notEqual">
      <formula>#REF!</formula>
    </cfRule>
  </conditionalFormatting>
  <conditionalFormatting sqref="A20">
    <cfRule type="cellIs" dxfId="143" priority="155" operator="notEqual">
      <formula>#REF!</formula>
    </cfRule>
    <cfRule type="cellIs" dxfId="142" priority="156" operator="greaterThan">
      <formula>#REF!</formula>
    </cfRule>
  </conditionalFormatting>
  <conditionalFormatting sqref="A28 M56:M58 M83 M112:M114">
    <cfRule type="cellIs" dxfId="141" priority="129" operator="notEqual">
      <formula>#REF!</formula>
    </cfRule>
    <cfRule type="cellIs" dxfId="140" priority="130" operator="greaterThan">
      <formula>#REF!</formula>
    </cfRule>
  </conditionalFormatting>
  <conditionalFormatting sqref="A45">
    <cfRule type="cellIs" dxfId="139" priority="154" operator="greaterThan">
      <formula>#REF!</formula>
    </cfRule>
    <cfRule type="cellIs" dxfId="138" priority="153" operator="notEqual">
      <formula>#REF!</formula>
    </cfRule>
  </conditionalFormatting>
  <conditionalFormatting sqref="A51">
    <cfRule type="cellIs" dxfId="137" priority="152" operator="greaterThan">
      <formula>#REF!</formula>
    </cfRule>
    <cfRule type="cellIs" dxfId="136" priority="151" operator="notEqual">
      <formula>#REF!</formula>
    </cfRule>
  </conditionalFormatting>
  <conditionalFormatting sqref="A59">
    <cfRule type="cellIs" dxfId="135" priority="150" operator="greaterThan">
      <formula>#REF!</formula>
    </cfRule>
    <cfRule type="cellIs" dxfId="134" priority="149" operator="notEqual">
      <formula>#REF!</formula>
    </cfRule>
  </conditionalFormatting>
  <conditionalFormatting sqref="A72">
    <cfRule type="cellIs" dxfId="133" priority="147" operator="notEqual">
      <formula>#REF!</formula>
    </cfRule>
    <cfRule type="cellIs" dxfId="132" priority="148" operator="greaterThan">
      <formula>#REF!</formula>
    </cfRule>
  </conditionalFormatting>
  <conditionalFormatting sqref="A78">
    <cfRule type="cellIs" dxfId="131" priority="146" operator="greaterThan">
      <formula>#REF!</formula>
    </cfRule>
    <cfRule type="cellIs" dxfId="130" priority="145" operator="notEqual">
      <formula>#REF!</formula>
    </cfRule>
  </conditionalFormatting>
  <conditionalFormatting sqref="A85">
    <cfRule type="cellIs" dxfId="129" priority="9" operator="greaterThan">
      <formula>#REF!</formula>
    </cfRule>
    <cfRule type="cellIs" dxfId="128" priority="8" operator="notEqual">
      <formula>#REF!</formula>
    </cfRule>
  </conditionalFormatting>
  <conditionalFormatting sqref="A100">
    <cfRule type="cellIs" dxfId="127" priority="7" operator="greaterThan">
      <formula>#REF!</formula>
    </cfRule>
    <cfRule type="cellIs" dxfId="126" priority="6" operator="notEqual">
      <formula>#REF!</formula>
    </cfRule>
  </conditionalFormatting>
  <conditionalFormatting sqref="A107">
    <cfRule type="cellIs" dxfId="125" priority="5" operator="greaterThan">
      <formula>#REF!</formula>
    </cfRule>
    <cfRule type="cellIs" dxfId="124" priority="4" operator="notEqual">
      <formula>#REF!</formula>
    </cfRule>
  </conditionalFormatting>
  <conditionalFormatting sqref="A116">
    <cfRule type="cellIs" dxfId="123" priority="3" operator="greaterThan">
      <formula>#REF!</formula>
    </cfRule>
    <cfRule type="cellIs" dxfId="122" priority="2" operator="notEqual">
      <formula>#REF!</formula>
    </cfRule>
  </conditionalFormatting>
  <conditionalFormatting sqref="E15:K17">
    <cfRule type="cellIs" dxfId="121" priority="101" operator="greaterThan">
      <formula>#REF!</formula>
    </cfRule>
  </conditionalFormatting>
  <conditionalFormatting sqref="E29:L32">
    <cfRule type="cellIs" dxfId="120" priority="19" operator="greaterThan">
      <formula>#REF!</formula>
    </cfRule>
  </conditionalFormatting>
  <conditionalFormatting sqref="E47:L47">
    <cfRule type="cellIs" dxfId="119" priority="18" operator="greaterThan">
      <formula>#REF!</formula>
    </cfRule>
  </conditionalFormatting>
  <conditionalFormatting sqref="E53:L53">
    <cfRule type="cellIs" dxfId="118" priority="17" operator="greaterThan">
      <formula>#REF!</formula>
    </cfRule>
  </conditionalFormatting>
  <conditionalFormatting sqref="E61:L61">
    <cfRule type="cellIs" dxfId="117" priority="16" operator="greaterThan">
      <formula>#REF!</formula>
    </cfRule>
  </conditionalFormatting>
  <conditionalFormatting sqref="E74:L74">
    <cfRule type="cellIs" dxfId="116" priority="15" operator="greaterThan">
      <formula>#REF!</formula>
    </cfRule>
  </conditionalFormatting>
  <conditionalFormatting sqref="E80:L80">
    <cfRule type="cellIs" dxfId="115" priority="14" operator="greaterThan">
      <formula>#REF!</formula>
    </cfRule>
  </conditionalFormatting>
  <conditionalFormatting sqref="E87:L87">
    <cfRule type="cellIs" dxfId="114" priority="13" operator="greaterThan">
      <formula>#REF!</formula>
    </cfRule>
  </conditionalFormatting>
  <conditionalFormatting sqref="E102:L102">
    <cfRule type="cellIs" dxfId="113" priority="12" operator="greaterThan">
      <formula>#REF!</formula>
    </cfRule>
  </conditionalFormatting>
  <conditionalFormatting sqref="E109:L109">
    <cfRule type="cellIs" dxfId="112" priority="11" operator="greaterThan">
      <formula>#REF!</formula>
    </cfRule>
  </conditionalFormatting>
  <conditionalFormatting sqref="E118:L118">
    <cfRule type="cellIs" dxfId="111" priority="1" operator="greaterThan">
      <formula>#REF!</formula>
    </cfRule>
  </conditionalFormatting>
  <conditionalFormatting sqref="E21:M24">
    <cfRule type="cellIs" dxfId="110" priority="100" operator="greaterThan">
      <formula>#REF!</formula>
    </cfRule>
  </conditionalFormatting>
  <conditionalFormatting sqref="E48:M49">
    <cfRule type="cellIs" dxfId="109" priority="125" operator="greaterThan">
      <formula>#REF!</formula>
    </cfRule>
  </conditionalFormatting>
  <conditionalFormatting sqref="E54:M55">
    <cfRule type="cellIs" dxfId="108" priority="121" operator="greaterThan">
      <formula>#REF!</formula>
    </cfRule>
  </conditionalFormatting>
  <conditionalFormatting sqref="E75:M76">
    <cfRule type="cellIs" dxfId="107" priority="157" operator="greaterThan">
      <formula>#REF!</formula>
    </cfRule>
  </conditionalFormatting>
  <conditionalFormatting sqref="E81:M82">
    <cfRule type="cellIs" dxfId="106" priority="112" operator="greaterThan">
      <formula>#REF!</formula>
    </cfRule>
  </conditionalFormatting>
  <conditionalFormatting sqref="E103:M104">
    <cfRule type="cellIs" dxfId="105" priority="107" operator="greaterThan">
      <formula>#REF!</formula>
    </cfRule>
  </conditionalFormatting>
  <conditionalFormatting sqref="E110:M111">
    <cfRule type="cellIs" dxfId="104" priority="104" operator="greaterThan">
      <formula>#REF!</formula>
    </cfRule>
  </conditionalFormatting>
  <conditionalFormatting sqref="K15:K17">
    <cfRule type="cellIs" dxfId="103" priority="134" operator="notEqual">
      <formula>#REF!</formula>
    </cfRule>
  </conditionalFormatting>
  <conditionalFormatting sqref="K47:K49">
    <cfRule type="cellIs" dxfId="102" priority="67" operator="notEqual">
      <formula>#REF!</formula>
    </cfRule>
  </conditionalFormatting>
  <conditionalFormatting sqref="K53:K55">
    <cfRule type="cellIs" dxfId="101" priority="65" operator="notEqual">
      <formula>#REF!</formula>
    </cfRule>
  </conditionalFormatting>
  <conditionalFormatting sqref="K74:K76">
    <cfRule type="cellIs" dxfId="100" priority="61" operator="notEqual">
      <formula>#REF!</formula>
    </cfRule>
  </conditionalFormatting>
  <conditionalFormatting sqref="K80:K82">
    <cfRule type="cellIs" dxfId="99" priority="59" operator="notEqual">
      <formula>#REF!</formula>
    </cfRule>
  </conditionalFormatting>
  <conditionalFormatting sqref="K102:K104">
    <cfRule type="cellIs" dxfId="98" priority="55" operator="notEqual">
      <formula>#REF!</formula>
    </cfRule>
  </conditionalFormatting>
  <conditionalFormatting sqref="K109:K111">
    <cfRule type="cellIs" dxfId="97" priority="53" operator="notEqual">
      <formula>#REF!</formula>
    </cfRule>
  </conditionalFormatting>
  <conditionalFormatting sqref="K29:L32">
    <cfRule type="cellIs" dxfId="96" priority="49" operator="notEqual">
      <formula>#REF!</formula>
    </cfRule>
  </conditionalFormatting>
  <conditionalFormatting sqref="K61:L61">
    <cfRule type="cellIs" dxfId="95" priority="43" operator="notEqual">
      <formula>#REF!</formula>
    </cfRule>
  </conditionalFormatting>
  <conditionalFormatting sqref="K87:L87">
    <cfRule type="cellIs" dxfId="94" priority="37" operator="notEqual">
      <formula>#REF!</formula>
    </cfRule>
  </conditionalFormatting>
  <conditionalFormatting sqref="K118:L118">
    <cfRule type="cellIs" dxfId="93" priority="31" operator="notEqual">
      <formula>#REF!</formula>
    </cfRule>
  </conditionalFormatting>
  <conditionalFormatting sqref="K21:M24">
    <cfRule type="cellIs" dxfId="92" priority="133" operator="notEqual">
      <formula>#REF!</formula>
    </cfRule>
  </conditionalFormatting>
  <conditionalFormatting sqref="L15:L16">
    <cfRule type="cellIs" dxfId="91" priority="135" operator="notEqual">
      <formula>#REF!</formula>
    </cfRule>
    <cfRule type="cellIs" dxfId="90" priority="136" operator="greaterThan">
      <formula>#REF!</formula>
    </cfRule>
  </conditionalFormatting>
  <conditionalFormatting sqref="L47">
    <cfRule type="cellIs" dxfId="89" priority="47" operator="notEqual">
      <formula>#REF!</formula>
    </cfRule>
  </conditionalFormatting>
  <conditionalFormatting sqref="L53">
    <cfRule type="cellIs" dxfId="88" priority="45" operator="notEqual">
      <formula>#REF!</formula>
    </cfRule>
  </conditionalFormatting>
  <conditionalFormatting sqref="L74">
    <cfRule type="cellIs" dxfId="87" priority="41" operator="notEqual">
      <formula>#REF!</formula>
    </cfRule>
  </conditionalFormatting>
  <conditionalFormatting sqref="L80">
    <cfRule type="cellIs" dxfId="86" priority="39" operator="notEqual">
      <formula>#REF!</formula>
    </cfRule>
  </conditionalFormatting>
  <conditionalFormatting sqref="L102">
    <cfRule type="cellIs" dxfId="85" priority="35" operator="notEqual">
      <formula>#REF!</formula>
    </cfRule>
  </conditionalFormatting>
  <conditionalFormatting sqref="L109">
    <cfRule type="cellIs" dxfId="84" priority="33" operator="notEqual">
      <formula>#REF!</formula>
    </cfRule>
  </conditionalFormatting>
  <conditionalFormatting sqref="L48:M49">
    <cfRule type="cellIs" dxfId="83" priority="174" operator="notEqual">
      <formula>#REF!</formula>
    </cfRule>
  </conditionalFormatting>
  <conditionalFormatting sqref="L54:M55">
    <cfRule type="cellIs" dxfId="82" priority="172" operator="notEqual">
      <formula>#REF!</formula>
    </cfRule>
  </conditionalFormatting>
  <conditionalFormatting sqref="L75:M76 M77">
    <cfRule type="cellIs" dxfId="81" priority="169" operator="notEqual">
      <formula>#REF!</formula>
    </cfRule>
  </conditionalFormatting>
  <conditionalFormatting sqref="L81:M82">
    <cfRule type="cellIs" dxfId="80" priority="167" operator="notEqual">
      <formula>#REF!</formula>
    </cfRule>
  </conditionalFormatting>
  <conditionalFormatting sqref="L103:M104 M106">
    <cfRule type="cellIs" dxfId="79" priority="163" operator="notEqual">
      <formula>#REF!</formula>
    </cfRule>
  </conditionalFormatting>
  <conditionalFormatting sqref="L110:M111">
    <cfRule type="cellIs" dxfId="78" priority="162" operator="notEqual">
      <formula>#REF!</formula>
    </cfRule>
  </conditionalFormatting>
  <conditionalFormatting sqref="M16 L17:M17 M18">
    <cfRule type="cellIs" dxfId="77" priority="176" operator="notEqual">
      <formula>#REF!</formula>
    </cfRule>
    <cfRule type="cellIs" dxfId="76" priority="177" operator="greaterThan">
      <formula>#REF!</formula>
    </cfRule>
  </conditionalFormatting>
  <conditionalFormatting sqref="M77">
    <cfRule type="cellIs" dxfId="75" priority="170" operator="greaterThan">
      <formula>#REF!</formula>
    </cfRule>
  </conditionalFormatting>
  <conditionalFormatting sqref="M106">
    <cfRule type="cellIs" dxfId="74" priority="164" operator="greaterThan">
      <formula>#REF!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7AFC8-C4E5-40BD-AC14-D7BBE890F85E}">
  <dimension ref="A1:Q234"/>
  <sheetViews>
    <sheetView tabSelected="1" zoomScale="84" zoomScaleNormal="70" workbookViewId="0">
      <selection activeCell="A2" sqref="A2:A4"/>
    </sheetView>
  </sheetViews>
  <sheetFormatPr baseColWidth="10" defaultRowHeight="15" x14ac:dyDescent="0.2"/>
  <cols>
    <col min="1" max="1" width="59.83203125" bestFit="1" customWidth="1"/>
    <col min="2" max="2" width="32.1640625" customWidth="1"/>
    <col min="3" max="3" width="25.5" style="13" customWidth="1"/>
    <col min="4" max="4" width="19.6640625" customWidth="1"/>
    <col min="5" max="5" width="19.6640625" style="15" customWidth="1"/>
    <col min="6" max="6" width="19.6640625" style="3" customWidth="1"/>
    <col min="7" max="7" width="19.6640625" style="17" customWidth="1"/>
    <col min="8" max="8" width="19.6640625" customWidth="1"/>
    <col min="9" max="9" width="19.6640625" style="17" customWidth="1"/>
    <col min="10" max="10" width="19.6640625" customWidth="1"/>
    <col min="11" max="11" width="19.6640625" style="17" customWidth="1"/>
    <col min="12" max="12" width="19.6640625" customWidth="1"/>
    <col min="13" max="13" width="43.1640625" bestFit="1" customWidth="1"/>
    <col min="14" max="14" width="13.33203125" customWidth="1"/>
    <col min="15" max="15" width="15.6640625" customWidth="1"/>
    <col min="17" max="17" width="44.83203125" customWidth="1"/>
  </cols>
  <sheetData>
    <row r="1" spans="1:14" ht="34.5" customHeight="1" thickBot="1" x14ac:dyDescent="0.25">
      <c r="A1" s="150" t="s">
        <v>164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2"/>
      <c r="M1" s="12"/>
    </row>
    <row r="2" spans="1:14" ht="45" customHeight="1" x14ac:dyDescent="0.2">
      <c r="A2" s="153" t="s">
        <v>15</v>
      </c>
      <c r="B2" s="86" t="s">
        <v>18</v>
      </c>
      <c r="C2" s="155" t="s">
        <v>2</v>
      </c>
      <c r="D2" s="156"/>
      <c r="E2" s="160" t="s">
        <v>1</v>
      </c>
      <c r="F2" s="160"/>
      <c r="G2" s="159" t="s">
        <v>0</v>
      </c>
      <c r="H2" s="159"/>
      <c r="I2" s="160" t="s">
        <v>12</v>
      </c>
      <c r="J2" s="160"/>
      <c r="K2" s="159" t="s">
        <v>3</v>
      </c>
      <c r="L2" s="159"/>
      <c r="N2" s="2"/>
    </row>
    <row r="3" spans="1:14" ht="25" customHeight="1" x14ac:dyDescent="0.2">
      <c r="A3" s="153"/>
      <c r="B3" s="83" t="s">
        <v>17</v>
      </c>
      <c r="C3" s="84"/>
      <c r="D3" s="85">
        <f>'[1]Travaux toiture Partie 1 &amp; 2'!C33</f>
        <v>0.186</v>
      </c>
      <c r="E3" s="123"/>
      <c r="F3" s="85">
        <f>'[1]Travaux toiture Partie 1 &amp; 2'!C34</f>
        <v>0.17799999999999999</v>
      </c>
      <c r="G3" s="123"/>
      <c r="H3" s="85">
        <f>'[1]Travaux toiture Partie 1 &amp; 2'!C35</f>
        <v>0.17199999999999999</v>
      </c>
      <c r="I3" s="123"/>
      <c r="J3" s="85">
        <f>'[1]Travaux toiture Partie 1 &amp; 2'!C36</f>
        <v>0.19600000000000001</v>
      </c>
      <c r="K3" s="123"/>
      <c r="L3" s="85">
        <f>'[1]Travaux toiture Partie 1 &amp; 2'!C37</f>
        <v>0.26800000000000002</v>
      </c>
      <c r="M3" s="11"/>
      <c r="N3" s="2"/>
    </row>
    <row r="4" spans="1:14" s="5" customFormat="1" ht="17" x14ac:dyDescent="0.2">
      <c r="A4" s="154"/>
      <c r="B4" s="78" t="s">
        <v>19</v>
      </c>
      <c r="C4" s="21" t="s">
        <v>13</v>
      </c>
      <c r="D4" s="22" t="s">
        <v>20</v>
      </c>
      <c r="E4" s="6" t="s">
        <v>13</v>
      </c>
      <c r="F4" s="7" t="s">
        <v>20</v>
      </c>
      <c r="G4" s="21" t="s">
        <v>13</v>
      </c>
      <c r="H4" s="22" t="s">
        <v>20</v>
      </c>
      <c r="I4" s="6" t="s">
        <v>13</v>
      </c>
      <c r="J4" s="7" t="s">
        <v>20</v>
      </c>
      <c r="K4" s="21" t="s">
        <v>13</v>
      </c>
      <c r="L4" s="22" t="s">
        <v>20</v>
      </c>
      <c r="N4" s="4"/>
    </row>
    <row r="5" spans="1:14" s="5" customFormat="1" ht="17" thickBot="1" x14ac:dyDescent="0.25">
      <c r="A5" s="94"/>
      <c r="B5" s="20"/>
      <c r="C5" s="16"/>
      <c r="D5" s="95"/>
      <c r="E5" s="14"/>
      <c r="F5" s="96"/>
      <c r="G5" s="16"/>
      <c r="H5" s="95"/>
      <c r="I5" s="14"/>
      <c r="J5" s="96"/>
      <c r="K5" s="16"/>
      <c r="L5" s="95"/>
      <c r="N5" s="4"/>
    </row>
    <row r="6" spans="1:14" s="5" customFormat="1" ht="19.5" customHeight="1" thickBot="1" x14ac:dyDescent="0.2">
      <c r="A6" s="77" t="s">
        <v>156</v>
      </c>
      <c r="B6" s="97">
        <v>3329.66</v>
      </c>
      <c r="C6" s="63"/>
      <c r="D6" s="63"/>
      <c r="E6" s="63"/>
      <c r="F6" s="63"/>
      <c r="G6" s="63"/>
      <c r="H6" s="63"/>
      <c r="I6" s="63"/>
      <c r="J6" s="63"/>
      <c r="K6" s="63"/>
      <c r="L6" s="63"/>
      <c r="N6" s="4"/>
    </row>
    <row r="7" spans="1:14" s="5" customFormat="1" ht="19.5" customHeight="1" x14ac:dyDescent="0.2">
      <c r="A7" s="59"/>
      <c r="B7" s="25">
        <v>46023</v>
      </c>
      <c r="C7" s="120"/>
      <c r="D7" s="121"/>
      <c r="E7" s="121"/>
      <c r="F7" s="121"/>
      <c r="G7" s="121"/>
      <c r="H7" s="121"/>
      <c r="I7" s="121"/>
      <c r="J7" s="121"/>
      <c r="K7" s="121"/>
      <c r="L7" s="122"/>
    </row>
    <row r="8" spans="1:14" s="5" customFormat="1" ht="19.5" customHeight="1" x14ac:dyDescent="0.2">
      <c r="A8" s="81" t="s">
        <v>89</v>
      </c>
      <c r="B8" s="27">
        <v>-30.66</v>
      </c>
      <c r="C8" s="120"/>
      <c r="D8" s="121"/>
      <c r="E8" s="121"/>
      <c r="F8" s="121"/>
      <c r="G8" s="121"/>
      <c r="H8" s="121"/>
      <c r="I8" s="121"/>
      <c r="J8" s="121"/>
      <c r="K8" s="121"/>
      <c r="L8" s="122"/>
    </row>
    <row r="9" spans="1:14" ht="19.5" customHeight="1" x14ac:dyDescent="0.2">
      <c r="A9" s="81" t="s">
        <v>88</v>
      </c>
      <c r="B9" s="27">
        <v>-6</v>
      </c>
      <c r="C9" s="147"/>
      <c r="D9" s="148"/>
      <c r="E9" s="148"/>
      <c r="F9" s="148"/>
      <c r="G9" s="148"/>
      <c r="H9" s="148"/>
      <c r="I9" s="148"/>
      <c r="J9" s="148"/>
      <c r="K9" s="148"/>
      <c r="L9" s="149"/>
    </row>
    <row r="10" spans="1:14" ht="19.5" customHeight="1" x14ac:dyDescent="0.2">
      <c r="A10" s="143" t="s">
        <v>151</v>
      </c>
      <c r="B10" s="32">
        <v>210.2</v>
      </c>
      <c r="C10" s="147"/>
      <c r="D10" s="148"/>
      <c r="E10" s="148"/>
      <c r="F10" s="148"/>
      <c r="G10" s="148"/>
      <c r="H10" s="148"/>
      <c r="I10" s="148"/>
      <c r="J10" s="148"/>
      <c r="K10" s="148"/>
      <c r="L10" s="149"/>
    </row>
    <row r="11" spans="1:14" ht="19.5" customHeight="1" thickBot="1" x14ac:dyDescent="0.25">
      <c r="A11" s="99" t="s">
        <v>35</v>
      </c>
      <c r="B11" s="100">
        <f>SUM(B8:B10)</f>
        <v>173.54</v>
      </c>
      <c r="C11" s="29">
        <v>39</v>
      </c>
      <c r="D11" s="30">
        <v>39</v>
      </c>
      <c r="E11" s="31">
        <v>37.4</v>
      </c>
      <c r="F11" s="9">
        <v>37.4</v>
      </c>
      <c r="G11" s="144">
        <v>36.200000000000003</v>
      </c>
      <c r="H11" s="145">
        <v>36.200000000000003</v>
      </c>
      <c r="I11" s="31">
        <v>41.2</v>
      </c>
      <c r="J11" s="9">
        <v>41.2</v>
      </c>
      <c r="K11" s="31">
        <v>56.4</v>
      </c>
      <c r="L11" s="49">
        <v>56.4</v>
      </c>
    </row>
    <row r="12" spans="1:14" ht="19.5" customHeight="1" thickBot="1" x14ac:dyDescent="0.25">
      <c r="A12" s="101" t="s">
        <v>36</v>
      </c>
      <c r="B12" s="98">
        <f>B6+B11</f>
        <v>3503.2</v>
      </c>
      <c r="C12" s="35"/>
      <c r="D12" s="36"/>
      <c r="E12" s="37"/>
      <c r="F12" s="38"/>
      <c r="G12" s="37"/>
      <c r="H12" s="38"/>
      <c r="I12" s="37"/>
      <c r="J12" s="38"/>
      <c r="K12" s="37"/>
      <c r="L12" s="51"/>
      <c r="M12" s="10"/>
    </row>
    <row r="13" spans="1:14" ht="19.5" customHeight="1" thickBot="1" x14ac:dyDescent="0.25">
      <c r="A13" s="46"/>
      <c r="B13" s="39"/>
      <c r="C13" s="35"/>
      <c r="D13" s="36"/>
      <c r="E13" s="37"/>
      <c r="F13" s="38"/>
      <c r="G13" s="37"/>
      <c r="H13" s="38"/>
      <c r="I13" s="37"/>
      <c r="J13" s="38"/>
      <c r="K13" s="37"/>
      <c r="L13" s="51"/>
      <c r="M13" s="10"/>
    </row>
    <row r="14" spans="1:14" ht="19.5" customHeight="1" x14ac:dyDescent="0.2">
      <c r="A14" s="59"/>
      <c r="B14" s="25">
        <v>46054</v>
      </c>
      <c r="C14" s="60"/>
      <c r="D14" s="60"/>
      <c r="E14" s="60"/>
      <c r="F14" s="60"/>
      <c r="G14" s="60"/>
      <c r="H14" s="60"/>
      <c r="I14" s="60"/>
      <c r="J14" s="60"/>
      <c r="K14" s="60"/>
      <c r="L14" s="61"/>
      <c r="M14" s="10"/>
    </row>
    <row r="15" spans="1:14" s="5" customFormat="1" ht="19.5" customHeight="1" x14ac:dyDescent="0.2">
      <c r="A15" s="81" t="s">
        <v>89</v>
      </c>
      <c r="B15" s="27">
        <v>-30.66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</row>
    <row r="16" spans="1:14" ht="19.5" customHeight="1" x14ac:dyDescent="0.2">
      <c r="A16" s="50" t="s">
        <v>152</v>
      </c>
      <c r="B16" s="146">
        <f>SUM(D17,F17,H17,J17,L17)</f>
        <v>210.20000000000002</v>
      </c>
      <c r="C16" s="147"/>
      <c r="D16" s="148"/>
      <c r="E16" s="148"/>
      <c r="F16" s="148"/>
      <c r="G16" s="148"/>
      <c r="H16" s="148"/>
      <c r="I16" s="148"/>
      <c r="J16" s="148"/>
      <c r="K16" s="148"/>
      <c r="L16" s="149"/>
    </row>
    <row r="17" spans="1:13" ht="19.5" customHeight="1" thickBot="1" x14ac:dyDescent="0.25">
      <c r="A17" s="99" t="s">
        <v>35</v>
      </c>
      <c r="B17" s="100">
        <f>SUM(B15:B16)</f>
        <v>179.54000000000002</v>
      </c>
      <c r="C17" s="29">
        <v>39</v>
      </c>
      <c r="D17" s="30">
        <v>39</v>
      </c>
      <c r="E17" s="31">
        <v>37.4</v>
      </c>
      <c r="F17" s="9">
        <v>37.4</v>
      </c>
      <c r="G17" s="144">
        <v>36.200000000000003</v>
      </c>
      <c r="H17" s="145">
        <v>36.200000000000003</v>
      </c>
      <c r="I17" s="31">
        <v>41.2</v>
      </c>
      <c r="J17" s="9">
        <v>41.2</v>
      </c>
      <c r="K17" s="31">
        <v>56.4</v>
      </c>
      <c r="L17" s="49">
        <v>56.4</v>
      </c>
      <c r="M17" s="10"/>
    </row>
    <row r="18" spans="1:13" ht="19.5" customHeight="1" thickBot="1" x14ac:dyDescent="0.25">
      <c r="A18" s="101" t="s">
        <v>36</v>
      </c>
      <c r="B18" s="98">
        <f>B12+B17</f>
        <v>3682.74</v>
      </c>
      <c r="C18" s="35"/>
      <c r="D18" s="36"/>
      <c r="E18" s="37"/>
      <c r="F18" s="38"/>
      <c r="G18" s="37"/>
      <c r="H18" s="37"/>
      <c r="I18" s="37"/>
      <c r="J18" s="38"/>
      <c r="K18" s="37"/>
      <c r="L18" s="51"/>
      <c r="M18" s="10"/>
    </row>
    <row r="19" spans="1:13" ht="19.5" customHeight="1" thickBot="1" x14ac:dyDescent="0.25">
      <c r="A19" s="46"/>
      <c r="B19" s="39"/>
      <c r="C19" s="35"/>
      <c r="D19" s="36"/>
      <c r="E19" s="37"/>
      <c r="F19" s="38"/>
      <c r="G19" s="37"/>
      <c r="H19" s="38"/>
      <c r="I19" s="37"/>
      <c r="J19" s="38"/>
      <c r="K19" s="37"/>
      <c r="L19" s="51"/>
      <c r="M19" s="10"/>
    </row>
    <row r="20" spans="1:13" ht="19.5" customHeight="1" x14ac:dyDescent="0.2">
      <c r="A20" s="46"/>
      <c r="B20" s="25">
        <v>46082</v>
      </c>
      <c r="C20" s="35"/>
      <c r="D20" s="36"/>
      <c r="E20" s="37"/>
      <c r="F20" s="38"/>
      <c r="G20" s="37"/>
      <c r="H20" s="38"/>
      <c r="I20" s="37"/>
      <c r="J20" s="38"/>
      <c r="K20" s="37"/>
      <c r="L20" s="51"/>
      <c r="M20" s="10"/>
    </row>
    <row r="21" spans="1:13" ht="19.5" customHeight="1" x14ac:dyDescent="0.2">
      <c r="A21" s="81" t="s">
        <v>144</v>
      </c>
      <c r="B21" s="27">
        <v>-338.81</v>
      </c>
      <c r="C21" s="120"/>
      <c r="D21" s="121"/>
      <c r="E21" s="121"/>
      <c r="F21" s="121"/>
      <c r="G21" s="121"/>
      <c r="H21" s="121"/>
      <c r="I21" s="121"/>
      <c r="J21" s="121"/>
      <c r="K21" s="121"/>
      <c r="L21" s="122"/>
    </row>
    <row r="22" spans="1:13" ht="19.5" customHeight="1" x14ac:dyDescent="0.2">
      <c r="A22" s="81" t="s">
        <v>144</v>
      </c>
      <c r="B22" s="27">
        <v>-325.81</v>
      </c>
      <c r="C22" s="120"/>
      <c r="D22" s="121"/>
      <c r="E22" s="121"/>
      <c r="F22" s="121"/>
      <c r="G22" s="121"/>
      <c r="H22" s="121"/>
      <c r="I22" s="121"/>
      <c r="J22" s="121"/>
      <c r="K22" s="121"/>
      <c r="L22" s="122"/>
    </row>
    <row r="23" spans="1:13" ht="19.5" customHeight="1" x14ac:dyDescent="0.2">
      <c r="A23" s="81" t="s">
        <v>89</v>
      </c>
      <c r="B23" s="27">
        <v>-30.66</v>
      </c>
      <c r="C23" s="120"/>
      <c r="D23" s="121"/>
      <c r="E23" s="121"/>
      <c r="F23" s="121"/>
      <c r="G23" s="121"/>
      <c r="H23" s="121"/>
      <c r="I23" s="121"/>
      <c r="J23" s="121"/>
      <c r="K23" s="121"/>
      <c r="L23" s="122"/>
    </row>
    <row r="24" spans="1:13" ht="19.5" customHeight="1" x14ac:dyDescent="0.2">
      <c r="A24" s="50" t="s">
        <v>152</v>
      </c>
      <c r="B24" s="146">
        <f>SUM(D25,F25,H25,J25,L25)</f>
        <v>174</v>
      </c>
      <c r="C24" s="147"/>
      <c r="D24" s="148"/>
      <c r="E24" s="148"/>
      <c r="F24" s="148"/>
      <c r="G24" s="148"/>
      <c r="H24" s="148"/>
      <c r="I24" s="148"/>
      <c r="J24" s="148"/>
      <c r="K24" s="148"/>
      <c r="L24" s="149"/>
    </row>
    <row r="25" spans="1:13" ht="19.5" customHeight="1" thickBot="1" x14ac:dyDescent="0.25">
      <c r="A25" s="79" t="s">
        <v>35</v>
      </c>
      <c r="B25" s="34">
        <f>SUM(B21:B24)</f>
        <v>-521.28</v>
      </c>
      <c r="C25" s="29">
        <v>39</v>
      </c>
      <c r="D25" s="30">
        <v>39</v>
      </c>
      <c r="E25" s="31">
        <v>37.4</v>
      </c>
      <c r="F25" s="9">
        <v>37.4</v>
      </c>
      <c r="G25" s="140">
        <v>36.200000000000003</v>
      </c>
      <c r="H25" s="136"/>
      <c r="I25" s="31">
        <v>41.2</v>
      </c>
      <c r="J25" s="9">
        <v>41.2</v>
      </c>
      <c r="K25" s="31">
        <v>56.4</v>
      </c>
      <c r="L25" s="49">
        <v>56.4</v>
      </c>
    </row>
    <row r="26" spans="1:13" ht="19.5" customHeight="1" thickBot="1" x14ac:dyDescent="0.25">
      <c r="A26" s="101" t="s">
        <v>36</v>
      </c>
      <c r="B26" s="98">
        <f>B18+B25</f>
        <v>3161.46</v>
      </c>
      <c r="C26" s="35"/>
      <c r="D26" s="36"/>
      <c r="E26" s="37"/>
      <c r="F26" s="38"/>
      <c r="G26" s="37"/>
      <c r="H26" s="38"/>
      <c r="I26" s="37"/>
      <c r="J26" s="38"/>
      <c r="K26" s="37"/>
      <c r="L26" s="51"/>
    </row>
    <row r="27" spans="1:13" ht="16" x14ac:dyDescent="0.2">
      <c r="A27" s="117"/>
      <c r="B27" s="39"/>
      <c r="C27" s="35"/>
      <c r="D27" s="36"/>
      <c r="E27" s="37"/>
      <c r="F27" s="38"/>
      <c r="G27" s="37"/>
      <c r="H27" s="38"/>
      <c r="I27" s="37"/>
      <c r="J27" s="38"/>
      <c r="K27" s="37"/>
      <c r="L27" s="51"/>
    </row>
    <row r="28" spans="1:13" ht="16" x14ac:dyDescent="0.2">
      <c r="A28" s="20"/>
      <c r="B28" s="39"/>
      <c r="C28" s="35"/>
      <c r="D28" s="36"/>
      <c r="E28" s="37"/>
      <c r="F28" s="38"/>
      <c r="G28" s="37"/>
      <c r="H28" s="38"/>
      <c r="I28" s="37"/>
      <c r="J28" s="38"/>
      <c r="K28" s="37"/>
      <c r="L28" s="51"/>
    </row>
    <row r="29" spans="1:13" ht="17" thickBot="1" x14ac:dyDescent="0.25">
      <c r="A29" s="20"/>
      <c r="B29" s="39"/>
      <c r="C29" s="110"/>
      <c r="D29" s="20"/>
      <c r="E29" s="82"/>
      <c r="F29" s="20"/>
      <c r="G29" s="45"/>
      <c r="I29" s="45"/>
      <c r="J29" s="20"/>
      <c r="K29" s="45"/>
      <c r="L29" s="20"/>
    </row>
    <row r="30" spans="1:13" ht="25" thickBot="1" x14ac:dyDescent="0.25">
      <c r="A30" s="128" t="s">
        <v>39</v>
      </c>
      <c r="B30" s="126">
        <f>B11+B17+B25</f>
        <v>-168.19999999999993</v>
      </c>
      <c r="C30" s="45"/>
      <c r="D30" s="20"/>
      <c r="E30" s="45"/>
      <c r="F30" s="20"/>
      <c r="G30" s="45"/>
      <c r="H30" s="20"/>
      <c r="I30" s="45"/>
      <c r="J30" s="20"/>
      <c r="K30" s="45"/>
      <c r="L30" s="20"/>
    </row>
    <row r="31" spans="1:13" ht="25" thickBot="1" x14ac:dyDescent="0.25">
      <c r="A31" s="106" t="s">
        <v>38</v>
      </c>
      <c r="B31" s="127">
        <f>B6+B11+B17+B25</f>
        <v>3161.46</v>
      </c>
      <c r="C31" s="45"/>
      <c r="D31" s="20"/>
      <c r="E31" s="45"/>
      <c r="F31" s="20"/>
      <c r="G31" s="45"/>
      <c r="H31" s="20"/>
      <c r="I31" s="45"/>
      <c r="J31" s="20"/>
      <c r="K31" s="45"/>
      <c r="L31" s="20"/>
    </row>
    <row r="32" spans="1:13" s="105" customFormat="1" ht="21" x14ac:dyDescent="0.25">
      <c r="A32" s="19"/>
      <c r="B32" s="18"/>
      <c r="C32" s="104"/>
      <c r="D32" s="103"/>
      <c r="E32" s="104"/>
      <c r="F32" s="103"/>
      <c r="G32" s="104"/>
      <c r="H32" s="103"/>
      <c r="I32" s="104"/>
      <c r="J32" s="103"/>
      <c r="K32" s="104"/>
      <c r="L32" s="103"/>
    </row>
    <row r="33" spans="1:14" s="105" customFormat="1" ht="22" thickBot="1" x14ac:dyDescent="0.3">
      <c r="A33"/>
      <c r="B33"/>
      <c r="C33" s="104"/>
      <c r="D33" s="103"/>
      <c r="E33" s="104"/>
      <c r="F33" s="103"/>
      <c r="G33" s="104"/>
      <c r="H33" s="103"/>
      <c r="I33" s="104"/>
      <c r="J33" s="103"/>
      <c r="K33" s="104"/>
      <c r="L33" s="103"/>
    </row>
    <row r="34" spans="1:14" ht="19.5" customHeight="1" thickBot="1" x14ac:dyDescent="0.25">
      <c r="A34" s="77" t="s">
        <v>157</v>
      </c>
      <c r="B34" s="97">
        <v>3161.46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</row>
    <row r="35" spans="1:14" ht="19.5" customHeight="1" x14ac:dyDescent="0.2">
      <c r="A35" s="59"/>
      <c r="B35" s="25">
        <v>46113</v>
      </c>
      <c r="E35"/>
      <c r="F35"/>
    </row>
    <row r="36" spans="1:14" s="5" customFormat="1" ht="19.5" customHeight="1" x14ac:dyDescent="0.2">
      <c r="A36" s="124" t="s">
        <v>133</v>
      </c>
      <c r="B36" s="27">
        <v>128.57</v>
      </c>
      <c r="C36" s="120"/>
      <c r="D36" s="121"/>
      <c r="E36" s="121"/>
      <c r="F36" s="121"/>
      <c r="G36" s="121"/>
      <c r="H36" s="121"/>
      <c r="I36" s="121"/>
      <c r="J36" s="121"/>
      <c r="K36" s="121"/>
      <c r="L36" s="122"/>
      <c r="N36" s="4"/>
    </row>
    <row r="37" spans="1:14" s="5" customFormat="1" ht="19.5" customHeight="1" x14ac:dyDescent="0.2">
      <c r="A37" s="81" t="s">
        <v>88</v>
      </c>
      <c r="B37" s="27">
        <v>-6</v>
      </c>
      <c r="C37" s="120"/>
      <c r="D37" s="121"/>
      <c r="E37" s="121"/>
      <c r="F37" s="121"/>
      <c r="G37" s="121"/>
      <c r="H37" s="121"/>
      <c r="I37" s="121"/>
      <c r="J37" s="121"/>
      <c r="K37" s="121"/>
      <c r="L37" s="122"/>
      <c r="N37" s="4"/>
    </row>
    <row r="38" spans="1:14" s="5" customFormat="1" ht="19.5" customHeight="1" x14ac:dyDescent="0.2">
      <c r="A38" s="81" t="s">
        <v>89</v>
      </c>
      <c r="B38" s="27">
        <v>-30.66</v>
      </c>
      <c r="C38" s="120"/>
      <c r="D38" s="121"/>
      <c r="E38" s="121"/>
      <c r="F38" s="121"/>
      <c r="G38" s="121"/>
      <c r="H38" s="121"/>
      <c r="I38" s="121"/>
      <c r="J38" s="121"/>
      <c r="K38" s="121"/>
      <c r="L38" s="122"/>
      <c r="N38" s="4"/>
    </row>
    <row r="39" spans="1:14" ht="19.5" customHeight="1" x14ac:dyDescent="0.2">
      <c r="A39" s="50" t="s">
        <v>152</v>
      </c>
      <c r="B39" s="32">
        <f>SUM(D41,F41,H41,J41,L41)</f>
        <v>174</v>
      </c>
      <c r="C39" s="147"/>
      <c r="D39" s="148"/>
      <c r="E39" s="148"/>
      <c r="F39" s="148"/>
      <c r="G39" s="148"/>
      <c r="H39" s="148"/>
      <c r="I39" s="148"/>
      <c r="J39" s="148"/>
      <c r="K39" s="148"/>
      <c r="L39" s="149"/>
    </row>
    <row r="40" spans="1:14" ht="19.5" customHeight="1" thickBot="1" x14ac:dyDescent="0.25">
      <c r="A40" s="99" t="s">
        <v>35</v>
      </c>
      <c r="B40" s="100">
        <f>SUM(B36:B39)</f>
        <v>265.90999999999997</v>
      </c>
      <c r="C40" s="147"/>
      <c r="D40" s="148"/>
      <c r="E40" s="148"/>
      <c r="F40" s="148"/>
      <c r="G40" s="148"/>
      <c r="H40" s="148"/>
      <c r="I40" s="148"/>
      <c r="J40" s="148"/>
      <c r="K40" s="148"/>
      <c r="L40" s="149"/>
    </row>
    <row r="41" spans="1:14" ht="19.5" customHeight="1" thickBot="1" x14ac:dyDescent="0.25">
      <c r="A41" s="101" t="s">
        <v>36</v>
      </c>
      <c r="B41" s="98">
        <f>B34+B40</f>
        <v>3427.37</v>
      </c>
      <c r="C41" s="29">
        <v>39</v>
      </c>
      <c r="D41" s="30">
        <v>39</v>
      </c>
      <c r="E41" s="31">
        <v>37.4</v>
      </c>
      <c r="F41" s="9">
        <v>37.4</v>
      </c>
      <c r="G41" s="140">
        <v>36.200000000000003</v>
      </c>
      <c r="H41" s="136"/>
      <c r="I41" s="31">
        <v>41.2</v>
      </c>
      <c r="J41" s="9">
        <v>41.2</v>
      </c>
      <c r="K41" s="31">
        <v>56.4</v>
      </c>
      <c r="L41" s="49">
        <v>56.4</v>
      </c>
    </row>
    <row r="42" spans="1:14" ht="19.5" customHeight="1" thickBot="1" x14ac:dyDescent="0.25">
      <c r="A42" s="46"/>
      <c r="B42" s="39"/>
      <c r="C42" s="35"/>
      <c r="D42" s="36"/>
      <c r="E42" s="37"/>
      <c r="F42" s="38"/>
      <c r="G42" s="37"/>
      <c r="H42" s="38"/>
      <c r="I42" s="37"/>
      <c r="J42" s="38"/>
      <c r="K42" s="37"/>
      <c r="L42" s="51"/>
      <c r="M42" s="10"/>
    </row>
    <row r="43" spans="1:14" ht="19.5" customHeight="1" x14ac:dyDescent="0.2">
      <c r="A43" s="46"/>
      <c r="B43" s="40">
        <v>46143</v>
      </c>
      <c r="C43" s="35"/>
      <c r="D43" s="36"/>
      <c r="E43" s="37"/>
      <c r="F43" s="38"/>
      <c r="G43" s="37"/>
      <c r="H43" s="38"/>
      <c r="I43" s="37"/>
      <c r="J43" s="38"/>
      <c r="K43" s="37"/>
      <c r="L43" s="51"/>
      <c r="M43" s="10"/>
    </row>
    <row r="44" spans="1:14" ht="19.5" customHeight="1" x14ac:dyDescent="0.2">
      <c r="A44" s="81" t="s">
        <v>89</v>
      </c>
      <c r="B44" s="27">
        <v>-32.369999999999997</v>
      </c>
      <c r="C44" s="120"/>
      <c r="D44" s="121"/>
      <c r="E44" s="121"/>
      <c r="F44" s="121"/>
      <c r="G44" s="121"/>
      <c r="H44" s="121"/>
      <c r="I44" s="121"/>
      <c r="J44" s="121"/>
      <c r="K44" s="121"/>
      <c r="L44" s="122"/>
      <c r="M44" s="10"/>
    </row>
    <row r="45" spans="1:14" s="5" customFormat="1" ht="19.5" customHeight="1" x14ac:dyDescent="0.2">
      <c r="A45" s="50" t="s">
        <v>151</v>
      </c>
      <c r="B45" s="146">
        <f>D47+F47+H47+J47+L47</f>
        <v>174</v>
      </c>
      <c r="C45" s="120"/>
      <c r="D45" s="121"/>
      <c r="E45" s="121"/>
      <c r="F45" s="121"/>
      <c r="G45" s="121"/>
      <c r="H45" s="121"/>
      <c r="I45" s="121"/>
      <c r="J45" s="121"/>
      <c r="K45" s="121"/>
      <c r="L45" s="122"/>
    </row>
    <row r="46" spans="1:14" ht="19.5" customHeight="1" thickBot="1" x14ac:dyDescent="0.25">
      <c r="A46" s="99" t="s">
        <v>35</v>
      </c>
      <c r="B46" s="34">
        <f>SUM(B44:B45)</f>
        <v>141.63</v>
      </c>
      <c r="C46" s="147"/>
      <c r="D46" s="148"/>
      <c r="E46" s="148"/>
      <c r="F46" s="148"/>
      <c r="G46" s="148"/>
      <c r="H46" s="148"/>
      <c r="I46" s="148"/>
      <c r="J46" s="148"/>
      <c r="K46" s="148"/>
      <c r="L46" s="149"/>
    </row>
    <row r="47" spans="1:14" ht="19.5" customHeight="1" thickBot="1" x14ac:dyDescent="0.25">
      <c r="A47" s="101" t="s">
        <v>36</v>
      </c>
      <c r="B47" s="98">
        <f>B41+B46</f>
        <v>3569</v>
      </c>
      <c r="C47" s="29">
        <v>39</v>
      </c>
      <c r="D47" s="30">
        <v>39</v>
      </c>
      <c r="E47" s="31">
        <v>37.4</v>
      </c>
      <c r="F47" s="9">
        <v>37.4</v>
      </c>
      <c r="G47" s="140">
        <v>36.200000000000003</v>
      </c>
      <c r="H47" s="136"/>
      <c r="I47" s="31">
        <v>41.2</v>
      </c>
      <c r="J47" s="9">
        <v>41.2</v>
      </c>
      <c r="K47" s="31">
        <v>56.4</v>
      </c>
      <c r="L47" s="49">
        <v>56.4</v>
      </c>
    </row>
    <row r="48" spans="1:14" ht="19.5" customHeight="1" thickBot="1" x14ac:dyDescent="0.25">
      <c r="A48" s="46"/>
      <c r="B48" s="39"/>
      <c r="C48" s="35"/>
      <c r="D48" s="36"/>
      <c r="E48" s="37"/>
      <c r="F48" s="38"/>
      <c r="G48" s="37"/>
      <c r="H48" s="38"/>
      <c r="I48" s="37"/>
      <c r="J48" s="38"/>
      <c r="K48" s="37"/>
      <c r="L48" s="51"/>
      <c r="M48" s="10"/>
    </row>
    <row r="49" spans="1:17" ht="19.5" customHeight="1" x14ac:dyDescent="0.2">
      <c r="A49" s="46"/>
      <c r="B49" s="25">
        <v>46174</v>
      </c>
      <c r="C49" s="35"/>
      <c r="D49" s="36"/>
      <c r="E49" s="37"/>
      <c r="F49" s="38"/>
      <c r="G49" s="37"/>
      <c r="H49" s="38"/>
      <c r="I49" s="37"/>
      <c r="J49" s="38"/>
      <c r="K49" s="37"/>
      <c r="L49" s="51"/>
      <c r="M49" s="10"/>
    </row>
    <row r="50" spans="1:17" ht="19.5" customHeight="1" x14ac:dyDescent="0.2">
      <c r="A50" s="81" t="s">
        <v>89</v>
      </c>
      <c r="B50" s="27">
        <v>-32.369999999999997</v>
      </c>
      <c r="C50" s="120"/>
      <c r="D50" s="121"/>
      <c r="E50" s="121"/>
      <c r="F50" s="121"/>
      <c r="G50" s="121"/>
      <c r="H50" s="121"/>
      <c r="I50" s="121"/>
      <c r="J50" s="121"/>
      <c r="K50" s="121"/>
      <c r="L50" s="122"/>
      <c r="M50" s="10"/>
    </row>
    <row r="51" spans="1:17" ht="19.5" customHeight="1" x14ac:dyDescent="0.2">
      <c r="A51" s="81" t="s">
        <v>161</v>
      </c>
      <c r="B51" s="27">
        <v>108.6</v>
      </c>
      <c r="C51" s="120"/>
      <c r="D51" s="121"/>
      <c r="E51" s="121"/>
      <c r="F51" s="121"/>
      <c r="G51" s="121"/>
      <c r="H51" s="121"/>
      <c r="I51" s="121"/>
      <c r="J51" s="121"/>
      <c r="K51" s="121"/>
      <c r="L51" s="122"/>
      <c r="M51" s="10"/>
    </row>
    <row r="52" spans="1:17" s="5" customFormat="1" ht="19.5" customHeight="1" x14ac:dyDescent="0.2">
      <c r="A52" s="50" t="s">
        <v>152</v>
      </c>
      <c r="B52" s="146">
        <f>SUM(D54,F54,H54,J54,L54)</f>
        <v>210.20000000000002</v>
      </c>
      <c r="C52" s="120"/>
      <c r="D52" s="121"/>
      <c r="E52" s="121"/>
      <c r="F52" s="121"/>
      <c r="G52" s="121"/>
      <c r="H52" s="121"/>
      <c r="I52" s="121"/>
      <c r="J52" s="121"/>
      <c r="K52" s="121"/>
      <c r="L52" s="122"/>
    </row>
    <row r="53" spans="1:17" ht="19.5" customHeight="1" thickBot="1" x14ac:dyDescent="0.25">
      <c r="A53" s="79" t="s">
        <v>35</v>
      </c>
      <c r="B53" s="34">
        <f>SUM(B50:B52)</f>
        <v>286.43</v>
      </c>
      <c r="C53" s="147"/>
      <c r="D53" s="148"/>
      <c r="E53" s="148"/>
      <c r="F53" s="148"/>
      <c r="G53" s="148"/>
      <c r="H53" s="148"/>
      <c r="I53" s="148"/>
      <c r="J53" s="148"/>
      <c r="K53" s="148"/>
      <c r="L53" s="149"/>
      <c r="Q53" t="s">
        <v>14</v>
      </c>
    </row>
    <row r="54" spans="1:17" ht="19.5" customHeight="1" thickBot="1" x14ac:dyDescent="0.25">
      <c r="A54" s="101" t="s">
        <v>36</v>
      </c>
      <c r="B54" s="98">
        <f>B47+B53</f>
        <v>3855.43</v>
      </c>
      <c r="C54" s="29">
        <v>39</v>
      </c>
      <c r="D54" s="30">
        <v>39</v>
      </c>
      <c r="E54" s="31">
        <v>37.4</v>
      </c>
      <c r="F54" s="9">
        <v>37.4</v>
      </c>
      <c r="G54" s="144">
        <v>36.200000000000003</v>
      </c>
      <c r="H54" s="145">
        <v>36.200000000000003</v>
      </c>
      <c r="I54" s="31">
        <v>41.2</v>
      </c>
      <c r="J54" s="9">
        <v>41.2</v>
      </c>
      <c r="K54" s="31">
        <v>56.4</v>
      </c>
      <c r="L54" s="49">
        <v>56.4</v>
      </c>
    </row>
    <row r="55" spans="1:17" ht="19.5" customHeight="1" x14ac:dyDescent="0.2">
      <c r="C55" s="45"/>
      <c r="D55" s="20"/>
      <c r="E55" s="45"/>
      <c r="F55" s="20"/>
      <c r="G55" s="45"/>
      <c r="H55" s="20"/>
      <c r="I55" s="45"/>
      <c r="J55" s="20"/>
      <c r="K55" s="45"/>
      <c r="L55" s="20"/>
    </row>
    <row r="56" spans="1:17" ht="19.5" customHeight="1" thickBot="1" x14ac:dyDescent="0.25">
      <c r="C56" s="45"/>
      <c r="D56" s="20"/>
      <c r="E56" s="45"/>
      <c r="F56" s="20"/>
      <c r="G56" s="45"/>
      <c r="H56" s="20"/>
      <c r="I56" s="45"/>
      <c r="J56" s="20"/>
      <c r="K56" s="45"/>
      <c r="L56" s="20"/>
    </row>
    <row r="57" spans="1:17" ht="19.5" customHeight="1" thickBot="1" x14ac:dyDescent="0.25">
      <c r="A57" s="125" t="s">
        <v>50</v>
      </c>
      <c r="B57" s="126">
        <f>B40+B46+B53</f>
        <v>693.97</v>
      </c>
      <c r="D57" s="17"/>
      <c r="E57" s="17"/>
      <c r="F57" s="17"/>
    </row>
    <row r="58" spans="1:17" ht="19.5" customHeight="1" thickBot="1" x14ac:dyDescent="0.25">
      <c r="A58" s="106" t="s">
        <v>49</v>
      </c>
      <c r="B58" s="127">
        <f>B34+B40+B46+B53</f>
        <v>3855.43</v>
      </c>
      <c r="D58" s="17"/>
      <c r="E58" s="17"/>
      <c r="F58" s="17"/>
    </row>
    <row r="59" spans="1:17" s="105" customFormat="1" ht="19.5" customHeight="1" x14ac:dyDescent="0.25">
      <c r="A59" s="19"/>
      <c r="B59" s="18"/>
      <c r="C59" s="104"/>
      <c r="D59" s="103"/>
      <c r="E59" s="104"/>
      <c r="F59" s="103"/>
      <c r="G59" s="104"/>
      <c r="H59" s="103"/>
      <c r="I59" s="104"/>
      <c r="J59" s="103"/>
      <c r="K59" s="104"/>
      <c r="L59" s="103"/>
    </row>
    <row r="60" spans="1:17" s="105" customFormat="1" ht="19.5" customHeight="1" thickBot="1" x14ac:dyDescent="0.3">
      <c r="A60"/>
      <c r="B60"/>
      <c r="C60" s="104"/>
      <c r="D60" s="103"/>
      <c r="E60" s="104"/>
      <c r="F60" s="103"/>
      <c r="G60" s="104"/>
      <c r="H60" s="103"/>
      <c r="I60" s="104"/>
      <c r="J60" s="103"/>
      <c r="K60" s="104"/>
      <c r="L60" s="103"/>
    </row>
    <row r="61" spans="1:17" ht="19.5" customHeight="1" thickBot="1" x14ac:dyDescent="0.25">
      <c r="A61" s="77" t="s">
        <v>162</v>
      </c>
      <c r="B61" s="97">
        <v>3855.43</v>
      </c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7" ht="19.5" customHeight="1" x14ac:dyDescent="0.2">
      <c r="A62" s="59"/>
      <c r="B62" s="25">
        <v>46204</v>
      </c>
      <c r="D62" s="17"/>
      <c r="E62" s="17"/>
      <c r="F62" s="17"/>
    </row>
    <row r="63" spans="1:17" ht="19.5" customHeight="1" x14ac:dyDescent="0.2">
      <c r="A63" s="81" t="s">
        <v>89</v>
      </c>
      <c r="B63" s="27">
        <v>-32.369999999999997</v>
      </c>
      <c r="C63" s="120"/>
      <c r="D63" s="121"/>
      <c r="E63" s="121"/>
      <c r="F63" s="121"/>
      <c r="G63" s="121"/>
      <c r="H63" s="121"/>
      <c r="I63" s="121"/>
      <c r="J63" s="121"/>
      <c r="K63" s="121"/>
      <c r="L63" s="122"/>
    </row>
    <row r="64" spans="1:17" ht="19.5" customHeight="1" x14ac:dyDescent="0.2">
      <c r="A64" s="81" t="s">
        <v>88</v>
      </c>
      <c r="B64" s="27">
        <v>-6</v>
      </c>
      <c r="C64" s="120"/>
      <c r="D64" s="121"/>
      <c r="E64" s="121"/>
      <c r="F64" s="121"/>
      <c r="G64" s="121"/>
      <c r="H64" s="121"/>
      <c r="I64" s="121"/>
      <c r="J64" s="121"/>
      <c r="K64" s="121"/>
      <c r="L64" s="122"/>
    </row>
    <row r="65" spans="1:13" ht="19.5" customHeight="1" x14ac:dyDescent="0.2">
      <c r="A65" s="81" t="s">
        <v>144</v>
      </c>
      <c r="B65" s="27">
        <v>-325.81</v>
      </c>
      <c r="C65" s="120"/>
      <c r="D65" s="121"/>
      <c r="E65" s="121"/>
      <c r="F65" s="121"/>
      <c r="G65" s="121"/>
      <c r="H65" s="121"/>
      <c r="I65" s="121"/>
      <c r="J65" s="121"/>
      <c r="K65" s="121"/>
      <c r="L65" s="122"/>
    </row>
    <row r="66" spans="1:13" ht="19.5" customHeight="1" x14ac:dyDescent="0.2">
      <c r="A66" s="50" t="s">
        <v>152</v>
      </c>
      <c r="B66" s="146">
        <f>SUM(D68,F68,H68,J68,L68)</f>
        <v>210.20000000000002</v>
      </c>
      <c r="C66" s="147"/>
      <c r="D66" s="148"/>
      <c r="E66" s="148"/>
      <c r="F66" s="148"/>
      <c r="G66" s="148"/>
      <c r="H66" s="148"/>
      <c r="I66" s="148"/>
      <c r="J66" s="148"/>
      <c r="K66" s="148"/>
      <c r="L66" s="149"/>
    </row>
    <row r="67" spans="1:13" ht="19.5" customHeight="1" thickBot="1" x14ac:dyDescent="0.25">
      <c r="A67" s="99" t="s">
        <v>35</v>
      </c>
      <c r="B67" s="100">
        <f>SUM(B63:B66)</f>
        <v>-153.97999999999999</v>
      </c>
      <c r="C67" s="147"/>
      <c r="D67" s="148"/>
      <c r="E67" s="148"/>
      <c r="F67" s="148"/>
      <c r="G67" s="148"/>
      <c r="H67" s="148"/>
      <c r="I67" s="148"/>
      <c r="J67" s="148"/>
      <c r="K67" s="148"/>
      <c r="L67" s="149"/>
    </row>
    <row r="68" spans="1:13" ht="19.5" customHeight="1" thickBot="1" x14ac:dyDescent="0.25">
      <c r="A68" s="101" t="s">
        <v>36</v>
      </c>
      <c r="B68" s="98">
        <f>B61+B67</f>
        <v>3701.45</v>
      </c>
      <c r="C68" s="29">
        <v>39</v>
      </c>
      <c r="D68" s="30">
        <v>39</v>
      </c>
      <c r="E68" s="31">
        <v>37.4</v>
      </c>
      <c r="F68" s="9">
        <v>37.4</v>
      </c>
      <c r="G68" s="144">
        <v>36.200000000000003</v>
      </c>
      <c r="H68" s="145">
        <v>36.200000000000003</v>
      </c>
      <c r="I68" s="31">
        <v>41.2</v>
      </c>
      <c r="J68" s="9">
        <v>41.2</v>
      </c>
      <c r="K68" s="31">
        <v>56.4</v>
      </c>
      <c r="L68" s="49">
        <v>56.4</v>
      </c>
    </row>
    <row r="69" spans="1:13" ht="19.5" customHeight="1" thickBot="1" x14ac:dyDescent="0.25">
      <c r="A69" s="46"/>
      <c r="B69" s="39"/>
      <c r="C69" s="35"/>
      <c r="D69" s="36"/>
      <c r="E69" s="37"/>
      <c r="F69" s="38"/>
      <c r="G69" s="37"/>
      <c r="H69" s="38"/>
      <c r="I69" s="37"/>
      <c r="J69" s="38"/>
      <c r="K69" s="37"/>
      <c r="L69" s="51"/>
      <c r="M69" s="10"/>
    </row>
    <row r="70" spans="1:13" ht="19.5" customHeight="1" x14ac:dyDescent="0.2">
      <c r="A70" s="46"/>
      <c r="B70" s="40">
        <v>46235</v>
      </c>
      <c r="C70" s="35"/>
      <c r="D70" s="36"/>
      <c r="E70" s="37"/>
      <c r="F70" s="38"/>
      <c r="G70" s="37"/>
      <c r="H70" s="38"/>
      <c r="I70" s="37"/>
      <c r="J70" s="38"/>
      <c r="K70" s="37"/>
      <c r="L70" s="51"/>
      <c r="M70" s="10"/>
    </row>
    <row r="71" spans="1:13" ht="19.5" customHeight="1" x14ac:dyDescent="0.2">
      <c r="A71" s="81"/>
      <c r="B71" s="27"/>
      <c r="C71" s="120"/>
      <c r="D71" s="121"/>
      <c r="E71" s="121"/>
      <c r="F71" s="121"/>
      <c r="G71" s="121"/>
      <c r="H71" s="121"/>
      <c r="I71" s="121"/>
      <c r="J71" s="121"/>
      <c r="K71" s="121"/>
      <c r="L71" s="122"/>
      <c r="M71" s="10"/>
    </row>
    <row r="72" spans="1:13" s="5" customFormat="1" ht="19.5" customHeight="1" x14ac:dyDescent="0.2">
      <c r="A72" s="50" t="s">
        <v>151</v>
      </c>
      <c r="B72" s="146">
        <f>D74+F74+H74+J74+L74</f>
        <v>210.20000000000002</v>
      </c>
      <c r="C72" s="120"/>
      <c r="D72" s="121"/>
      <c r="E72" s="121"/>
      <c r="F72" s="121"/>
      <c r="G72" s="121"/>
      <c r="H72" s="121"/>
      <c r="I72" s="121"/>
      <c r="J72" s="121"/>
      <c r="K72" s="121"/>
      <c r="L72" s="122"/>
    </row>
    <row r="73" spans="1:13" ht="19.5" customHeight="1" thickBot="1" x14ac:dyDescent="0.25">
      <c r="A73" s="99" t="s">
        <v>35</v>
      </c>
      <c r="B73" s="34">
        <f>SUM(B71:B72)</f>
        <v>210.20000000000002</v>
      </c>
      <c r="C73" s="147"/>
      <c r="D73" s="148"/>
      <c r="E73" s="148"/>
      <c r="F73" s="148"/>
      <c r="G73" s="148"/>
      <c r="H73" s="148"/>
      <c r="I73" s="148"/>
      <c r="J73" s="148"/>
      <c r="K73" s="148"/>
      <c r="L73" s="149"/>
    </row>
    <row r="74" spans="1:13" ht="19.5" customHeight="1" thickBot="1" x14ac:dyDescent="0.25">
      <c r="A74" s="101" t="s">
        <v>36</v>
      </c>
      <c r="B74" s="98">
        <f>B68+B73</f>
        <v>3911.6499999999996</v>
      </c>
      <c r="C74" s="29">
        <v>39</v>
      </c>
      <c r="D74" s="30">
        <v>39</v>
      </c>
      <c r="E74" s="31">
        <v>37.4</v>
      </c>
      <c r="F74" s="9">
        <v>37.4</v>
      </c>
      <c r="G74" s="144">
        <v>36.200000000000003</v>
      </c>
      <c r="H74" s="145">
        <v>36.200000000000003</v>
      </c>
      <c r="I74" s="31">
        <v>41.2</v>
      </c>
      <c r="J74" s="9">
        <v>41.2</v>
      </c>
      <c r="K74" s="31">
        <v>56.4</v>
      </c>
      <c r="L74" s="49">
        <v>56.4</v>
      </c>
    </row>
    <row r="75" spans="1:13" ht="19.5" customHeight="1" thickBot="1" x14ac:dyDescent="0.25">
      <c r="A75" s="46"/>
      <c r="B75" s="39"/>
      <c r="C75" s="35"/>
      <c r="D75" s="36"/>
      <c r="E75" s="37"/>
      <c r="F75" s="38"/>
      <c r="G75" s="37"/>
      <c r="H75" s="38"/>
      <c r="I75" s="37"/>
      <c r="J75" s="38"/>
      <c r="K75" s="37"/>
      <c r="L75" s="51"/>
      <c r="M75" s="10"/>
    </row>
    <row r="76" spans="1:13" ht="19.5" customHeight="1" x14ac:dyDescent="0.2">
      <c r="A76" s="46"/>
      <c r="B76" s="25">
        <v>46266</v>
      </c>
      <c r="C76" s="35"/>
      <c r="D76" s="36"/>
      <c r="E76" s="37"/>
      <c r="F76" s="38"/>
      <c r="G76" s="37"/>
      <c r="H76" s="38"/>
      <c r="I76" s="37"/>
      <c r="J76" s="38"/>
      <c r="K76" s="37"/>
      <c r="L76" s="51"/>
      <c r="M76" s="10"/>
    </row>
    <row r="77" spans="1:13" ht="19.5" customHeight="1" x14ac:dyDescent="0.2">
      <c r="A77" s="81"/>
      <c r="B77" s="27"/>
      <c r="C77" s="120"/>
      <c r="D77" s="121"/>
      <c r="E77" s="121"/>
      <c r="F77" s="121"/>
      <c r="G77" s="121"/>
      <c r="H77" s="121"/>
      <c r="I77" s="121"/>
      <c r="J77" s="121"/>
      <c r="K77" s="121"/>
      <c r="L77" s="122"/>
      <c r="M77" s="10"/>
    </row>
    <row r="78" spans="1:13" s="5" customFormat="1" ht="19.5" customHeight="1" x14ac:dyDescent="0.2">
      <c r="A78" s="81"/>
      <c r="B78" s="27"/>
      <c r="C78" s="120"/>
      <c r="D78" s="121"/>
      <c r="E78" s="121"/>
      <c r="F78" s="121"/>
      <c r="G78" s="121"/>
      <c r="H78" s="121"/>
      <c r="I78" s="121"/>
      <c r="J78" s="121"/>
      <c r="K78" s="121"/>
      <c r="L78" s="122"/>
    </row>
    <row r="79" spans="1:13" ht="19.5" customHeight="1" x14ac:dyDescent="0.2">
      <c r="A79" s="50" t="s">
        <v>151</v>
      </c>
      <c r="B79" s="146">
        <f>SUM(D81,F81,H81,J81,L81)</f>
        <v>210.20000000000002</v>
      </c>
      <c r="C79" s="147"/>
      <c r="D79" s="148"/>
      <c r="E79" s="148"/>
      <c r="F79" s="148"/>
      <c r="G79" s="148"/>
      <c r="H79" s="148"/>
      <c r="I79" s="148"/>
      <c r="J79" s="148"/>
      <c r="K79" s="148"/>
      <c r="L79" s="149"/>
    </row>
    <row r="80" spans="1:13" ht="19.5" customHeight="1" thickBot="1" x14ac:dyDescent="0.25">
      <c r="A80" s="79" t="s">
        <v>35</v>
      </c>
      <c r="B80" s="34">
        <f>SUM(B77:B79)</f>
        <v>210.20000000000002</v>
      </c>
      <c r="C80" s="147"/>
      <c r="D80" s="148"/>
      <c r="E80" s="148"/>
      <c r="F80" s="148"/>
      <c r="G80" s="148"/>
      <c r="H80" s="148"/>
      <c r="I80" s="148"/>
      <c r="J80" s="148"/>
      <c r="K80" s="148"/>
      <c r="L80" s="149"/>
    </row>
    <row r="81" spans="1:14" ht="19.5" customHeight="1" thickBot="1" x14ac:dyDescent="0.25">
      <c r="A81" s="101" t="s">
        <v>36</v>
      </c>
      <c r="B81" s="129">
        <f>B74+B80</f>
        <v>4121.8499999999995</v>
      </c>
      <c r="C81" s="29">
        <v>39</v>
      </c>
      <c r="D81" s="30">
        <v>39</v>
      </c>
      <c r="E81" s="31">
        <v>37.4</v>
      </c>
      <c r="F81" s="9">
        <v>37.4</v>
      </c>
      <c r="G81" s="144">
        <v>36.200000000000003</v>
      </c>
      <c r="H81" s="145">
        <v>36.200000000000003</v>
      </c>
      <c r="I81" s="31">
        <v>41.2</v>
      </c>
      <c r="J81" s="9">
        <v>41.2</v>
      </c>
      <c r="K81" s="31">
        <v>56.4</v>
      </c>
      <c r="L81" s="49">
        <v>56.4</v>
      </c>
    </row>
    <row r="82" spans="1:14" ht="19.5" customHeight="1" x14ac:dyDescent="0.2">
      <c r="C82" s="45"/>
      <c r="D82" s="20"/>
      <c r="E82" s="45"/>
      <c r="F82" s="20"/>
      <c r="G82" s="45"/>
      <c r="H82" s="20"/>
      <c r="I82" s="45"/>
      <c r="J82" s="20"/>
      <c r="K82" s="45"/>
      <c r="L82" s="53"/>
    </row>
    <row r="83" spans="1:14" ht="19.5" customHeight="1" thickBot="1" x14ac:dyDescent="0.25">
      <c r="C83" s="45"/>
      <c r="D83" s="20"/>
      <c r="E83" s="45"/>
      <c r="F83" s="20"/>
      <c r="G83" s="45"/>
      <c r="H83" s="20"/>
      <c r="I83" s="45"/>
      <c r="J83" s="20"/>
      <c r="K83" s="45"/>
      <c r="L83" s="20"/>
    </row>
    <row r="84" spans="1:14" ht="19.5" customHeight="1" thickBot="1" x14ac:dyDescent="0.25">
      <c r="A84" s="125" t="s">
        <v>54</v>
      </c>
      <c r="B84" s="126">
        <f>B67+B73+B80</f>
        <v>266.42000000000007</v>
      </c>
      <c r="C84" s="17"/>
      <c r="E84" s="17"/>
      <c r="F84"/>
    </row>
    <row r="85" spans="1:14" ht="19.5" customHeight="1" thickBot="1" x14ac:dyDescent="0.25">
      <c r="A85" s="106" t="s">
        <v>55</v>
      </c>
      <c r="B85" s="127">
        <f>B61+B67+B73+B80</f>
        <v>4121.8499999999995</v>
      </c>
      <c r="C85" s="17"/>
      <c r="E85" s="17"/>
      <c r="F85"/>
    </row>
    <row r="86" spans="1:14" s="105" customFormat="1" ht="19.5" customHeight="1" x14ac:dyDescent="0.25">
      <c r="A86"/>
      <c r="B86"/>
      <c r="C86" s="104"/>
      <c r="D86" s="103"/>
      <c r="E86" s="104"/>
      <c r="F86" s="103"/>
      <c r="G86" s="104"/>
      <c r="H86" s="103"/>
      <c r="I86" s="104"/>
      <c r="J86" s="103"/>
      <c r="K86" s="104"/>
      <c r="L86" s="103"/>
    </row>
    <row r="87" spans="1:14" s="105" customFormat="1" ht="19.5" customHeight="1" x14ac:dyDescent="0.25">
      <c r="A87"/>
      <c r="B87"/>
      <c r="C87" s="104"/>
      <c r="D87" s="103"/>
      <c r="E87" s="104"/>
      <c r="F87" s="103"/>
      <c r="G87" s="104"/>
      <c r="H87" s="103"/>
      <c r="I87" s="104"/>
      <c r="J87" s="103"/>
      <c r="K87" s="104"/>
      <c r="L87" s="103"/>
    </row>
    <row r="88" spans="1:14" ht="19.5" customHeight="1" thickBot="1" x14ac:dyDescent="0.25">
      <c r="C88" s="17"/>
      <c r="E88" s="17"/>
      <c r="F88"/>
    </row>
    <row r="89" spans="1:14" ht="19.5" customHeight="1" thickBot="1" x14ac:dyDescent="0.25">
      <c r="A89" s="77" t="s">
        <v>163</v>
      </c>
      <c r="B89" s="97">
        <v>2744.36</v>
      </c>
      <c r="C89" s="63"/>
      <c r="D89" s="63"/>
      <c r="E89" s="63"/>
      <c r="F89" s="63"/>
      <c r="G89" s="63"/>
      <c r="H89" s="63"/>
      <c r="I89" s="63"/>
      <c r="J89" s="63"/>
      <c r="K89" s="63"/>
      <c r="L89" s="63"/>
    </row>
    <row r="90" spans="1:14" ht="19.5" customHeight="1" x14ac:dyDescent="0.2">
      <c r="A90" s="59"/>
      <c r="B90" s="25">
        <v>46296</v>
      </c>
      <c r="C90" s="120"/>
      <c r="D90" s="121"/>
      <c r="E90" s="121"/>
      <c r="F90" s="121"/>
      <c r="G90" s="121"/>
      <c r="H90" s="121"/>
      <c r="I90" s="121"/>
      <c r="J90" s="121"/>
      <c r="K90" s="121"/>
      <c r="L90" s="122"/>
    </row>
    <row r="91" spans="1:14" s="5" customFormat="1" ht="19.5" customHeight="1" x14ac:dyDescent="0.2">
      <c r="A91" s="81"/>
      <c r="B91" s="27"/>
      <c r="C91" s="147"/>
      <c r="D91" s="148"/>
      <c r="E91" s="148"/>
      <c r="F91" s="148"/>
      <c r="G91" s="148"/>
      <c r="H91" s="148"/>
      <c r="I91" s="148"/>
      <c r="J91" s="148"/>
      <c r="K91" s="148"/>
      <c r="L91" s="149"/>
      <c r="N91" s="4"/>
    </row>
    <row r="92" spans="1:14" s="5" customFormat="1" ht="19.5" customHeight="1" x14ac:dyDescent="0.2">
      <c r="A92" s="124"/>
      <c r="B92" s="27"/>
      <c r="C92" s="120"/>
      <c r="D92" s="121"/>
      <c r="E92" s="121"/>
      <c r="F92" s="121"/>
      <c r="G92" s="121"/>
      <c r="H92" s="121"/>
      <c r="I92" s="121"/>
      <c r="J92" s="121"/>
      <c r="K92" s="121"/>
      <c r="L92" s="122"/>
      <c r="N92" s="4"/>
    </row>
    <row r="93" spans="1:14" s="5" customFormat="1" ht="19.5" customHeight="1" x14ac:dyDescent="0.2">
      <c r="A93" s="81"/>
      <c r="B93" s="27"/>
      <c r="C93" s="120"/>
      <c r="D93" s="121"/>
      <c r="E93" s="121"/>
      <c r="F93" s="121"/>
      <c r="G93" s="121"/>
      <c r="H93" s="121"/>
      <c r="I93" s="121"/>
      <c r="J93" s="121"/>
      <c r="K93" s="121"/>
      <c r="L93" s="122"/>
      <c r="N93" s="4"/>
    </row>
    <row r="94" spans="1:14" ht="19.5" customHeight="1" x14ac:dyDescent="0.2">
      <c r="A94" s="143" t="s">
        <v>151</v>
      </c>
      <c r="B94" s="32">
        <f>SUM(D96,F96,H96,J96,L96)</f>
        <v>205.50000000000003</v>
      </c>
      <c r="C94" s="120"/>
      <c r="D94" s="121"/>
      <c r="E94" s="121"/>
      <c r="F94" s="121"/>
      <c r="G94" s="121"/>
      <c r="H94" s="121"/>
      <c r="I94" s="121"/>
      <c r="J94" s="121"/>
      <c r="K94" s="121"/>
      <c r="L94" s="122"/>
    </row>
    <row r="95" spans="1:14" ht="19.5" customHeight="1" thickBot="1" x14ac:dyDescent="0.25">
      <c r="A95" s="99" t="s">
        <v>35</v>
      </c>
      <c r="B95" s="100">
        <f>SUM(B91:B94)</f>
        <v>205.50000000000003</v>
      </c>
      <c r="C95" s="147"/>
      <c r="D95" s="148"/>
      <c r="E95" s="148"/>
      <c r="F95" s="148"/>
      <c r="G95" s="148"/>
      <c r="H95" s="148"/>
      <c r="I95" s="148"/>
      <c r="J95" s="148"/>
      <c r="K95" s="148"/>
      <c r="L95" s="149"/>
    </row>
    <row r="96" spans="1:14" ht="19.5" customHeight="1" thickBot="1" x14ac:dyDescent="0.25">
      <c r="A96" s="101" t="s">
        <v>36</v>
      </c>
      <c r="B96" s="98">
        <f>B89+B95</f>
        <v>2949.86</v>
      </c>
      <c r="C96" s="29">
        <v>39</v>
      </c>
      <c r="D96" s="30">
        <v>39</v>
      </c>
      <c r="E96" s="31">
        <v>37.4</v>
      </c>
      <c r="F96" s="9">
        <v>37.4</v>
      </c>
      <c r="G96" s="31">
        <v>36.200000000000003</v>
      </c>
      <c r="H96" s="9">
        <v>31.5</v>
      </c>
      <c r="I96" s="31">
        <v>41.2</v>
      </c>
      <c r="J96" s="9">
        <v>41.2</v>
      </c>
      <c r="K96" s="31">
        <v>56.4</v>
      </c>
      <c r="L96" s="49">
        <v>56.4</v>
      </c>
    </row>
    <row r="97" spans="1:14" ht="19.5" customHeight="1" thickBot="1" x14ac:dyDescent="0.25">
      <c r="A97" s="46"/>
      <c r="B97" s="39"/>
      <c r="C97" s="35"/>
      <c r="D97" s="36"/>
      <c r="E97" s="37"/>
      <c r="F97" s="38"/>
      <c r="G97" s="37"/>
      <c r="H97" s="38"/>
      <c r="I97" s="37"/>
      <c r="J97" s="38"/>
      <c r="K97" s="37"/>
      <c r="L97" s="51"/>
      <c r="M97" s="10"/>
    </row>
    <row r="98" spans="1:14" ht="19.5" customHeight="1" x14ac:dyDescent="0.2">
      <c r="A98" s="46"/>
      <c r="B98" s="40">
        <v>46327</v>
      </c>
      <c r="C98" s="35"/>
      <c r="D98" s="36"/>
      <c r="E98" s="37"/>
      <c r="F98" s="38"/>
      <c r="G98" s="37"/>
      <c r="H98" s="38"/>
      <c r="I98" s="37"/>
      <c r="J98" s="38"/>
      <c r="K98" s="37"/>
      <c r="L98" s="51"/>
      <c r="M98" s="10"/>
    </row>
    <row r="99" spans="1:14" s="5" customFormat="1" ht="19.5" customHeight="1" x14ac:dyDescent="0.2">
      <c r="A99" s="81"/>
      <c r="B99" s="27"/>
      <c r="C99" s="147"/>
      <c r="D99" s="148"/>
      <c r="E99" s="148"/>
      <c r="F99" s="148"/>
      <c r="G99" s="148"/>
      <c r="H99" s="148"/>
      <c r="I99" s="148"/>
      <c r="J99" s="148"/>
      <c r="K99" s="148"/>
      <c r="L99" s="149"/>
      <c r="N99" s="4"/>
    </row>
    <row r="100" spans="1:14" ht="19.5" customHeight="1" x14ac:dyDescent="0.2">
      <c r="A100" s="81"/>
      <c r="B100" s="27"/>
      <c r="C100" s="120"/>
      <c r="D100" s="121"/>
      <c r="E100" s="121"/>
      <c r="F100" s="121"/>
      <c r="G100" s="121"/>
      <c r="H100" s="121"/>
      <c r="I100" s="121"/>
      <c r="J100" s="121"/>
      <c r="K100" s="121"/>
      <c r="L100" s="122"/>
      <c r="M100" s="10"/>
    </row>
    <row r="101" spans="1:14" s="5" customFormat="1" ht="19.5" customHeight="1" x14ac:dyDescent="0.2">
      <c r="A101" s="143" t="s">
        <v>151</v>
      </c>
      <c r="B101" s="32">
        <f>D103+F103+H103+J103+L103</f>
        <v>210.20000000000002</v>
      </c>
      <c r="C101" s="147"/>
      <c r="D101" s="148"/>
      <c r="E101" s="148"/>
      <c r="F101" s="148"/>
      <c r="G101" s="148"/>
      <c r="H101" s="148"/>
      <c r="I101" s="148"/>
      <c r="J101" s="148"/>
      <c r="K101" s="148"/>
      <c r="L101" s="149"/>
    </row>
    <row r="102" spans="1:14" ht="19.5" customHeight="1" thickBot="1" x14ac:dyDescent="0.25">
      <c r="A102" s="99" t="s">
        <v>35</v>
      </c>
      <c r="B102" s="34">
        <f>SUM(B99:B101)</f>
        <v>210.20000000000002</v>
      </c>
      <c r="C102" s="147"/>
      <c r="D102" s="148"/>
      <c r="E102" s="148"/>
      <c r="F102" s="148"/>
      <c r="G102" s="148"/>
      <c r="H102" s="148"/>
      <c r="I102" s="148"/>
      <c r="J102" s="148"/>
      <c r="K102" s="148"/>
      <c r="L102" s="149"/>
    </row>
    <row r="103" spans="1:14" ht="19.5" customHeight="1" thickBot="1" x14ac:dyDescent="0.25">
      <c r="A103" s="101" t="s">
        <v>36</v>
      </c>
      <c r="B103" s="98">
        <f>B96+B102</f>
        <v>3160.06</v>
      </c>
      <c r="C103" s="29">
        <v>39</v>
      </c>
      <c r="D103" s="30">
        <v>39</v>
      </c>
      <c r="E103" s="31">
        <v>37.4</v>
      </c>
      <c r="F103" s="9">
        <v>37.4</v>
      </c>
      <c r="G103" s="31">
        <v>36.200000000000003</v>
      </c>
      <c r="H103" s="9">
        <v>36.200000000000003</v>
      </c>
      <c r="I103" s="31">
        <v>41.2</v>
      </c>
      <c r="J103" s="9">
        <v>41.2</v>
      </c>
      <c r="K103" s="31">
        <v>56.4</v>
      </c>
      <c r="L103" s="49">
        <v>56.4</v>
      </c>
    </row>
    <row r="104" spans="1:14" ht="19.5" customHeight="1" thickBot="1" x14ac:dyDescent="0.25">
      <c r="A104" s="46"/>
      <c r="B104" s="39"/>
      <c r="C104" s="35"/>
      <c r="D104" s="36"/>
      <c r="E104" s="37"/>
      <c r="F104" s="38"/>
      <c r="G104" s="37"/>
      <c r="H104" s="38"/>
      <c r="I104" s="37"/>
      <c r="J104" s="38"/>
      <c r="K104" s="37"/>
      <c r="L104" s="51"/>
      <c r="M104" s="10"/>
    </row>
    <row r="105" spans="1:14" ht="19.5" customHeight="1" x14ac:dyDescent="0.2">
      <c r="A105" s="46"/>
      <c r="B105" s="25">
        <v>46357</v>
      </c>
      <c r="C105" s="35"/>
      <c r="D105" s="36"/>
      <c r="E105" s="37"/>
      <c r="F105" s="38"/>
      <c r="G105" s="37"/>
      <c r="H105" s="38"/>
      <c r="I105" s="37"/>
      <c r="J105" s="38"/>
      <c r="K105" s="37"/>
      <c r="L105" s="51"/>
      <c r="M105" s="10"/>
    </row>
    <row r="106" spans="1:14" ht="19.5" customHeight="1" x14ac:dyDescent="0.2">
      <c r="A106" s="81"/>
      <c r="B106" s="27"/>
      <c r="C106" s="120"/>
      <c r="D106" s="121"/>
      <c r="E106" s="121"/>
      <c r="F106" s="121"/>
      <c r="G106" s="121"/>
      <c r="H106" s="121"/>
      <c r="I106" s="121"/>
      <c r="J106" s="121"/>
      <c r="K106" s="121"/>
      <c r="L106" s="122"/>
      <c r="M106" s="10"/>
    </row>
    <row r="107" spans="1:14" ht="19.5" customHeight="1" x14ac:dyDescent="0.2">
      <c r="A107" s="81"/>
      <c r="B107" s="27"/>
      <c r="C107" s="120"/>
      <c r="D107" s="121"/>
      <c r="E107" s="121"/>
      <c r="F107" s="121"/>
      <c r="G107" s="121"/>
      <c r="H107" s="121"/>
      <c r="I107" s="121"/>
      <c r="J107" s="121"/>
      <c r="K107" s="121"/>
      <c r="L107" s="122"/>
      <c r="M107" s="10"/>
    </row>
    <row r="108" spans="1:14" ht="19.5" customHeight="1" x14ac:dyDescent="0.2">
      <c r="A108" s="81"/>
      <c r="B108" s="27"/>
      <c r="C108" s="120"/>
      <c r="D108" s="121"/>
      <c r="E108" s="121"/>
      <c r="F108" s="121"/>
      <c r="G108" s="121"/>
      <c r="H108" s="121"/>
      <c r="I108" s="121"/>
      <c r="J108" s="121"/>
      <c r="K108" s="121"/>
      <c r="L108" s="122"/>
      <c r="M108" s="10"/>
    </row>
    <row r="109" spans="1:14" s="5" customFormat="1" ht="19.5" customHeight="1" x14ac:dyDescent="0.2">
      <c r="A109" s="124"/>
      <c r="B109" s="27"/>
      <c r="C109" s="147"/>
      <c r="D109" s="148"/>
      <c r="E109" s="148"/>
      <c r="F109" s="148"/>
      <c r="G109" s="148"/>
      <c r="H109" s="148"/>
      <c r="I109" s="148"/>
      <c r="J109" s="148"/>
      <c r="K109" s="148"/>
      <c r="L109" s="149"/>
    </row>
    <row r="110" spans="1:14" ht="19.5" customHeight="1" x14ac:dyDescent="0.2">
      <c r="A110" s="143" t="s">
        <v>151</v>
      </c>
      <c r="B110" s="32">
        <f>SUM(D112,F112,H112,J112,L112)</f>
        <v>210.20000000000002</v>
      </c>
      <c r="C110" s="147"/>
      <c r="D110" s="148"/>
      <c r="E110" s="148"/>
      <c r="F110" s="148"/>
      <c r="G110" s="148"/>
      <c r="H110" s="148"/>
      <c r="I110" s="148"/>
      <c r="J110" s="148"/>
      <c r="K110" s="148"/>
      <c r="L110" s="149"/>
    </row>
    <row r="111" spans="1:14" ht="19.5" customHeight="1" thickBot="1" x14ac:dyDescent="0.25">
      <c r="A111" s="79" t="s">
        <v>35</v>
      </c>
      <c r="B111" s="34">
        <f>SUM(B106:B110)</f>
        <v>210.20000000000002</v>
      </c>
      <c r="C111" s="147"/>
      <c r="D111" s="148"/>
      <c r="E111" s="148"/>
      <c r="F111" s="148"/>
      <c r="G111" s="148"/>
      <c r="H111" s="148"/>
      <c r="I111" s="148"/>
      <c r="J111" s="148"/>
      <c r="K111" s="148"/>
      <c r="L111" s="149"/>
    </row>
    <row r="112" spans="1:14" ht="19.5" customHeight="1" thickBot="1" x14ac:dyDescent="0.25">
      <c r="A112" s="101" t="s">
        <v>36</v>
      </c>
      <c r="B112" s="129">
        <f>B103+B111</f>
        <v>3370.2599999999998</v>
      </c>
      <c r="C112" s="29">
        <v>39</v>
      </c>
      <c r="D112" s="30">
        <v>39</v>
      </c>
      <c r="E112" s="31">
        <v>37.4</v>
      </c>
      <c r="F112" s="9">
        <v>37.4</v>
      </c>
      <c r="G112" s="31">
        <v>36.200000000000003</v>
      </c>
      <c r="H112" s="9">
        <v>36.200000000000003</v>
      </c>
      <c r="I112" s="31">
        <v>41.2</v>
      </c>
      <c r="J112" s="9">
        <v>41.2</v>
      </c>
      <c r="K112" s="31">
        <v>56.4</v>
      </c>
      <c r="L112" s="49">
        <v>56.4</v>
      </c>
    </row>
    <row r="113" spans="1:17" ht="16" x14ac:dyDescent="0.2">
      <c r="C113" s="45"/>
      <c r="D113" s="20"/>
      <c r="E113" s="45"/>
      <c r="F113" s="20"/>
      <c r="G113" s="45"/>
      <c r="H113" s="20"/>
      <c r="I113" s="45"/>
      <c r="J113" s="20"/>
      <c r="K113" s="45"/>
      <c r="L113" s="53"/>
    </row>
    <row r="114" spans="1:17" ht="17" thickBot="1" x14ac:dyDescent="0.25">
      <c r="C114" s="45"/>
      <c r="D114" s="20"/>
      <c r="E114" s="45"/>
      <c r="F114" s="20"/>
      <c r="G114" s="45"/>
      <c r="H114" s="20"/>
      <c r="I114" s="45"/>
      <c r="J114" s="20"/>
      <c r="K114" s="45"/>
      <c r="L114" s="20"/>
    </row>
    <row r="115" spans="1:17" ht="25" thickBot="1" x14ac:dyDescent="0.25">
      <c r="A115" s="125" t="s">
        <v>60</v>
      </c>
      <c r="B115" s="126">
        <f>B95+B102+B111</f>
        <v>625.90000000000009</v>
      </c>
      <c r="C115" s="17"/>
      <c r="E115" s="17"/>
      <c r="F115"/>
    </row>
    <row r="116" spans="1:17" ht="25" thickBot="1" x14ac:dyDescent="0.25">
      <c r="A116" s="106" t="s">
        <v>61</v>
      </c>
      <c r="B116" s="127">
        <f>B89+B95+B102+B111</f>
        <v>3370.2599999999998</v>
      </c>
      <c r="C116" s="17"/>
      <c r="E116" s="17"/>
      <c r="F116"/>
    </row>
    <row r="117" spans="1:17" s="105" customFormat="1" ht="21" x14ac:dyDescent="0.25">
      <c r="A117"/>
      <c r="B117"/>
      <c r="C117" s="104"/>
      <c r="D117" s="103"/>
      <c r="E117" s="104"/>
      <c r="F117" s="103"/>
      <c r="G117" s="104"/>
      <c r="H117" s="103"/>
      <c r="I117" s="104"/>
      <c r="J117" s="103"/>
      <c r="K117" s="104"/>
      <c r="L117" s="103"/>
    </row>
    <row r="118" spans="1:17" s="105" customFormat="1" ht="21" x14ac:dyDescent="0.25">
      <c r="A118"/>
      <c r="B118"/>
      <c r="C118" s="104"/>
      <c r="D118" s="103"/>
      <c r="E118" s="104"/>
      <c r="F118" s="103"/>
      <c r="G118" s="104"/>
      <c r="H118" s="103"/>
      <c r="I118" s="104"/>
      <c r="J118" s="103"/>
      <c r="K118" s="104"/>
      <c r="L118" s="103"/>
    </row>
    <row r="119" spans="1:17" x14ac:dyDescent="0.2">
      <c r="C119" s="17"/>
      <c r="E119" s="17"/>
      <c r="F119"/>
    </row>
    <row r="120" spans="1:17" x14ac:dyDescent="0.2">
      <c r="C120" s="17"/>
      <c r="E120" s="17"/>
      <c r="F120"/>
    </row>
    <row r="121" spans="1:17" x14ac:dyDescent="0.2">
      <c r="C121" s="17"/>
      <c r="E121" s="17"/>
      <c r="F121"/>
    </row>
    <row r="122" spans="1:17" x14ac:dyDescent="0.2">
      <c r="C122" s="17"/>
      <c r="E122" s="17"/>
      <c r="F122"/>
    </row>
    <row r="123" spans="1:17" x14ac:dyDescent="0.2">
      <c r="C123" s="17"/>
      <c r="E123" s="17"/>
      <c r="F123"/>
    </row>
    <row r="124" spans="1:17" x14ac:dyDescent="0.2">
      <c r="C124" s="17"/>
      <c r="E124" s="17"/>
      <c r="F124"/>
    </row>
    <row r="125" spans="1:17" s="17" customFormat="1" x14ac:dyDescent="0.2">
      <c r="A125"/>
      <c r="B125"/>
      <c r="D125"/>
      <c r="F125"/>
      <c r="H125"/>
      <c r="J125"/>
      <c r="L125"/>
      <c r="M125"/>
      <c r="N125"/>
      <c r="O125"/>
      <c r="P125"/>
      <c r="Q125"/>
    </row>
    <row r="126" spans="1:17" s="17" customFormat="1" x14ac:dyDescent="0.2">
      <c r="A126"/>
      <c r="B126"/>
      <c r="D126"/>
      <c r="F126"/>
      <c r="H126"/>
      <c r="J126"/>
      <c r="L126"/>
      <c r="M126"/>
      <c r="N126"/>
      <c r="O126"/>
      <c r="P126"/>
      <c r="Q126"/>
    </row>
    <row r="127" spans="1:17" s="17" customFormat="1" x14ac:dyDescent="0.2">
      <c r="A127"/>
      <c r="B127"/>
      <c r="D127"/>
      <c r="F127"/>
      <c r="H127"/>
      <c r="J127"/>
      <c r="L127"/>
      <c r="M127"/>
      <c r="N127"/>
      <c r="O127"/>
      <c r="P127"/>
      <c r="Q127"/>
    </row>
    <row r="128" spans="1:17" s="17" customFormat="1" x14ac:dyDescent="0.2">
      <c r="A128"/>
      <c r="B128"/>
      <c r="D128"/>
      <c r="F128"/>
      <c r="H128"/>
      <c r="J128"/>
      <c r="L128"/>
      <c r="M128"/>
      <c r="N128"/>
      <c r="O128"/>
      <c r="P128"/>
      <c r="Q128"/>
    </row>
    <row r="129" spans="1:17" s="17" customFormat="1" x14ac:dyDescent="0.2">
      <c r="A129"/>
      <c r="B129"/>
      <c r="D129"/>
      <c r="F129"/>
      <c r="H129"/>
      <c r="J129"/>
      <c r="L129"/>
      <c r="M129"/>
      <c r="N129"/>
      <c r="O129"/>
      <c r="P129"/>
      <c r="Q129"/>
    </row>
    <row r="130" spans="1:17" s="17" customFormat="1" x14ac:dyDescent="0.2">
      <c r="A130"/>
      <c r="B130"/>
      <c r="D130"/>
      <c r="F130"/>
      <c r="H130"/>
      <c r="J130"/>
      <c r="L130"/>
      <c r="M130"/>
      <c r="N130"/>
      <c r="O130"/>
      <c r="P130"/>
      <c r="Q130"/>
    </row>
    <row r="131" spans="1:17" s="17" customFormat="1" x14ac:dyDescent="0.2">
      <c r="A131"/>
      <c r="B131"/>
      <c r="D131"/>
      <c r="F131"/>
      <c r="H131"/>
      <c r="J131"/>
      <c r="L131"/>
      <c r="M131"/>
      <c r="N131"/>
      <c r="O131"/>
      <c r="P131"/>
      <c r="Q131"/>
    </row>
    <row r="132" spans="1:17" s="17" customFormat="1" x14ac:dyDescent="0.2">
      <c r="A132"/>
      <c r="B132"/>
      <c r="D132"/>
      <c r="F132"/>
      <c r="H132"/>
      <c r="J132"/>
      <c r="L132"/>
      <c r="M132"/>
      <c r="N132"/>
      <c r="O132"/>
      <c r="P132"/>
      <c r="Q132"/>
    </row>
    <row r="133" spans="1:17" s="17" customFormat="1" x14ac:dyDescent="0.2">
      <c r="A133"/>
      <c r="B133"/>
      <c r="D133"/>
      <c r="F133"/>
      <c r="H133"/>
      <c r="J133"/>
      <c r="L133"/>
      <c r="M133"/>
      <c r="N133"/>
      <c r="O133"/>
      <c r="P133"/>
      <c r="Q133"/>
    </row>
    <row r="134" spans="1:17" s="17" customFormat="1" x14ac:dyDescent="0.2">
      <c r="A134"/>
      <c r="B134"/>
      <c r="D134"/>
      <c r="F134"/>
      <c r="H134"/>
      <c r="J134"/>
      <c r="L134"/>
      <c r="M134"/>
      <c r="N134"/>
      <c r="O134"/>
      <c r="P134"/>
      <c r="Q134"/>
    </row>
    <row r="135" spans="1:17" s="17" customFormat="1" x14ac:dyDescent="0.2">
      <c r="A135"/>
      <c r="B135"/>
      <c r="D135"/>
      <c r="F135"/>
      <c r="H135"/>
      <c r="J135"/>
      <c r="L135"/>
      <c r="M135"/>
      <c r="N135"/>
      <c r="O135"/>
      <c r="P135"/>
      <c r="Q135"/>
    </row>
    <row r="136" spans="1:17" s="17" customFormat="1" x14ac:dyDescent="0.2">
      <c r="A136"/>
      <c r="B136"/>
      <c r="D136"/>
      <c r="F136"/>
      <c r="H136"/>
      <c r="J136"/>
      <c r="L136"/>
      <c r="M136"/>
      <c r="N136"/>
      <c r="O136"/>
      <c r="P136"/>
      <c r="Q136"/>
    </row>
    <row r="137" spans="1:17" s="17" customFormat="1" x14ac:dyDescent="0.2">
      <c r="A137"/>
      <c r="B137"/>
      <c r="D137"/>
      <c r="F137"/>
      <c r="H137"/>
      <c r="J137"/>
      <c r="L137"/>
      <c r="M137"/>
      <c r="N137"/>
      <c r="O137"/>
      <c r="P137"/>
      <c r="Q137"/>
    </row>
    <row r="138" spans="1:17" s="17" customFormat="1" x14ac:dyDescent="0.2">
      <c r="A138"/>
      <c r="B138"/>
      <c r="D138"/>
      <c r="F138"/>
      <c r="H138"/>
      <c r="J138"/>
      <c r="L138"/>
      <c r="M138"/>
      <c r="N138"/>
      <c r="O138"/>
      <c r="P138"/>
      <c r="Q138"/>
    </row>
    <row r="139" spans="1:17" s="17" customFormat="1" x14ac:dyDescent="0.2">
      <c r="A139"/>
      <c r="B139"/>
      <c r="D139"/>
      <c r="F139"/>
      <c r="H139"/>
      <c r="J139"/>
      <c r="L139"/>
      <c r="M139"/>
      <c r="N139"/>
      <c r="O139"/>
      <c r="P139"/>
      <c r="Q139"/>
    </row>
    <row r="140" spans="1:17" s="17" customFormat="1" x14ac:dyDescent="0.2">
      <c r="A140"/>
      <c r="B140"/>
      <c r="D140"/>
      <c r="F140"/>
      <c r="H140"/>
      <c r="J140"/>
      <c r="L140"/>
      <c r="M140"/>
      <c r="N140"/>
      <c r="O140"/>
      <c r="P140"/>
      <c r="Q140"/>
    </row>
    <row r="141" spans="1:17" s="17" customFormat="1" x14ac:dyDescent="0.2">
      <c r="A141"/>
      <c r="B141"/>
      <c r="D141"/>
      <c r="F141"/>
      <c r="H141"/>
      <c r="J141"/>
      <c r="L141"/>
      <c r="M141"/>
      <c r="N141"/>
      <c r="O141"/>
      <c r="P141"/>
      <c r="Q141"/>
    </row>
    <row r="142" spans="1:17" s="17" customFormat="1" x14ac:dyDescent="0.2">
      <c r="A142"/>
      <c r="B142"/>
      <c r="D142"/>
      <c r="F142"/>
      <c r="H142"/>
      <c r="J142"/>
      <c r="L142"/>
      <c r="M142"/>
      <c r="N142"/>
      <c r="O142"/>
      <c r="P142"/>
      <c r="Q142"/>
    </row>
    <row r="143" spans="1:17" s="17" customFormat="1" x14ac:dyDescent="0.2">
      <c r="A143"/>
      <c r="B143"/>
      <c r="D143"/>
      <c r="F143"/>
      <c r="H143"/>
      <c r="J143"/>
      <c r="L143"/>
      <c r="M143"/>
      <c r="N143"/>
      <c r="O143"/>
      <c r="P143"/>
      <c r="Q143"/>
    </row>
    <row r="144" spans="1:17" s="17" customFormat="1" x14ac:dyDescent="0.2">
      <c r="A144"/>
      <c r="B144"/>
      <c r="D144"/>
      <c r="F144"/>
      <c r="H144"/>
      <c r="J144"/>
      <c r="L144"/>
      <c r="M144"/>
      <c r="N144"/>
      <c r="O144"/>
      <c r="P144"/>
      <c r="Q144"/>
    </row>
    <row r="145" spans="1:17" s="17" customFormat="1" x14ac:dyDescent="0.2">
      <c r="A145"/>
      <c r="B145"/>
      <c r="D145"/>
      <c r="F145"/>
      <c r="H145"/>
      <c r="J145"/>
      <c r="L145"/>
      <c r="M145"/>
      <c r="N145"/>
      <c r="O145"/>
      <c r="P145"/>
      <c r="Q145"/>
    </row>
    <row r="146" spans="1:17" s="17" customFormat="1" x14ac:dyDescent="0.2">
      <c r="A146"/>
      <c r="B146"/>
      <c r="D146"/>
      <c r="F146"/>
      <c r="H146"/>
      <c r="J146"/>
      <c r="L146"/>
      <c r="M146"/>
      <c r="N146"/>
      <c r="O146"/>
      <c r="P146"/>
      <c r="Q146"/>
    </row>
    <row r="147" spans="1:17" s="17" customFormat="1" x14ac:dyDescent="0.2">
      <c r="A147"/>
      <c r="B147"/>
      <c r="D147"/>
      <c r="F147"/>
      <c r="H147"/>
      <c r="J147"/>
      <c r="L147"/>
      <c r="M147"/>
      <c r="N147"/>
      <c r="O147"/>
      <c r="P147"/>
      <c r="Q147"/>
    </row>
    <row r="148" spans="1:17" s="17" customFormat="1" x14ac:dyDescent="0.2">
      <c r="A148"/>
      <c r="B148"/>
      <c r="D148"/>
      <c r="F148"/>
      <c r="H148"/>
      <c r="J148"/>
      <c r="L148"/>
      <c r="M148"/>
      <c r="N148"/>
      <c r="O148"/>
      <c r="P148"/>
      <c r="Q148"/>
    </row>
    <row r="149" spans="1:17" s="17" customFormat="1" x14ac:dyDescent="0.2">
      <c r="A149"/>
      <c r="B149"/>
      <c r="D149"/>
      <c r="F149"/>
      <c r="H149"/>
      <c r="J149"/>
      <c r="L149"/>
      <c r="M149"/>
      <c r="N149"/>
      <c r="O149"/>
      <c r="P149"/>
      <c r="Q149"/>
    </row>
    <row r="150" spans="1:17" s="17" customFormat="1" x14ac:dyDescent="0.2">
      <c r="A150"/>
      <c r="B150"/>
      <c r="D150"/>
      <c r="F150"/>
      <c r="H150"/>
      <c r="J150"/>
      <c r="L150"/>
      <c r="M150"/>
      <c r="N150"/>
      <c r="O150"/>
      <c r="P150"/>
      <c r="Q150"/>
    </row>
    <row r="151" spans="1:17" s="17" customFormat="1" x14ac:dyDescent="0.2">
      <c r="A151"/>
      <c r="B151"/>
      <c r="D151"/>
      <c r="F151"/>
      <c r="H151"/>
      <c r="J151"/>
      <c r="L151"/>
      <c r="M151"/>
      <c r="N151"/>
      <c r="O151"/>
      <c r="P151"/>
      <c r="Q151"/>
    </row>
    <row r="152" spans="1:17" s="17" customFormat="1" x14ac:dyDescent="0.2">
      <c r="A152"/>
      <c r="B152"/>
      <c r="D152"/>
      <c r="F152"/>
      <c r="H152"/>
      <c r="J152"/>
      <c r="L152"/>
      <c r="M152"/>
      <c r="N152"/>
      <c r="O152"/>
      <c r="P152"/>
      <c r="Q152"/>
    </row>
    <row r="153" spans="1:17" s="17" customFormat="1" x14ac:dyDescent="0.2">
      <c r="A153"/>
      <c r="B153"/>
      <c r="D153"/>
      <c r="F153"/>
      <c r="H153"/>
      <c r="J153"/>
      <c r="L153"/>
      <c r="M153"/>
      <c r="N153"/>
      <c r="O153"/>
      <c r="P153"/>
      <c r="Q153"/>
    </row>
    <row r="154" spans="1:17" s="17" customFormat="1" x14ac:dyDescent="0.2">
      <c r="A154"/>
      <c r="B154"/>
      <c r="D154"/>
      <c r="F154"/>
      <c r="H154"/>
      <c r="J154"/>
      <c r="L154"/>
      <c r="M154"/>
      <c r="N154"/>
      <c r="O154"/>
      <c r="P154"/>
      <c r="Q154"/>
    </row>
    <row r="155" spans="1:17" s="17" customFormat="1" x14ac:dyDescent="0.2">
      <c r="A155"/>
      <c r="B155"/>
      <c r="D155"/>
      <c r="F155"/>
      <c r="H155"/>
      <c r="J155"/>
      <c r="L155"/>
      <c r="M155"/>
      <c r="N155"/>
      <c r="O155"/>
      <c r="P155"/>
      <c r="Q155"/>
    </row>
    <row r="156" spans="1:17" s="17" customFormat="1" x14ac:dyDescent="0.2">
      <c r="A156"/>
      <c r="B156"/>
      <c r="D156"/>
      <c r="F156"/>
      <c r="H156"/>
      <c r="J156"/>
      <c r="L156"/>
      <c r="M156"/>
      <c r="N156"/>
      <c r="O156"/>
      <c r="P156"/>
      <c r="Q156"/>
    </row>
    <row r="157" spans="1:17" s="17" customFormat="1" x14ac:dyDescent="0.2">
      <c r="A157"/>
      <c r="B157"/>
      <c r="D157"/>
      <c r="F157"/>
      <c r="H157"/>
      <c r="J157"/>
      <c r="L157"/>
      <c r="M157"/>
      <c r="N157"/>
      <c r="O157"/>
      <c r="P157"/>
      <c r="Q157"/>
    </row>
    <row r="158" spans="1:17" s="17" customFormat="1" x14ac:dyDescent="0.2">
      <c r="A158"/>
      <c r="B158"/>
      <c r="D158"/>
      <c r="F158"/>
      <c r="H158"/>
      <c r="J158"/>
      <c r="L158"/>
      <c r="M158"/>
      <c r="N158"/>
      <c r="O158"/>
      <c r="P158"/>
      <c r="Q158"/>
    </row>
    <row r="159" spans="1:17" s="17" customFormat="1" x14ac:dyDescent="0.2">
      <c r="A159"/>
      <c r="B159"/>
      <c r="D159"/>
      <c r="F159"/>
      <c r="H159"/>
      <c r="J159"/>
      <c r="L159"/>
      <c r="M159"/>
      <c r="N159"/>
      <c r="O159"/>
      <c r="P159"/>
      <c r="Q159"/>
    </row>
    <row r="160" spans="1:17" s="17" customFormat="1" x14ac:dyDescent="0.2">
      <c r="A160"/>
      <c r="B160"/>
      <c r="D160"/>
      <c r="F160"/>
      <c r="H160"/>
      <c r="J160"/>
      <c r="L160"/>
      <c r="M160"/>
      <c r="N160"/>
      <c r="O160"/>
      <c r="P160"/>
      <c r="Q160"/>
    </row>
    <row r="161" spans="1:17" s="17" customFormat="1" x14ac:dyDescent="0.2">
      <c r="A161"/>
      <c r="B161"/>
      <c r="D161"/>
      <c r="F161"/>
      <c r="H161"/>
      <c r="J161"/>
      <c r="L161"/>
      <c r="M161"/>
      <c r="N161"/>
      <c r="O161"/>
      <c r="P161"/>
      <c r="Q161"/>
    </row>
    <row r="162" spans="1:17" s="17" customFormat="1" x14ac:dyDescent="0.2">
      <c r="A162"/>
      <c r="B162"/>
      <c r="D162"/>
      <c r="F162"/>
      <c r="H162"/>
      <c r="J162"/>
      <c r="L162"/>
      <c r="M162"/>
      <c r="N162"/>
      <c r="O162"/>
      <c r="P162"/>
      <c r="Q162"/>
    </row>
    <row r="163" spans="1:17" s="17" customFormat="1" x14ac:dyDescent="0.2">
      <c r="A163"/>
      <c r="B163"/>
      <c r="D163"/>
      <c r="F163"/>
      <c r="H163"/>
      <c r="J163"/>
      <c r="L163"/>
      <c r="M163"/>
      <c r="N163"/>
      <c r="O163"/>
      <c r="P163"/>
      <c r="Q163"/>
    </row>
    <row r="164" spans="1:17" s="17" customFormat="1" x14ac:dyDescent="0.2">
      <c r="A164"/>
      <c r="B164"/>
      <c r="D164"/>
      <c r="F164"/>
      <c r="H164"/>
      <c r="J164"/>
      <c r="L164"/>
      <c r="M164"/>
      <c r="N164"/>
      <c r="O164"/>
      <c r="P164"/>
      <c r="Q164"/>
    </row>
    <row r="165" spans="1:17" s="17" customFormat="1" x14ac:dyDescent="0.2">
      <c r="A165"/>
      <c r="B165"/>
      <c r="D165"/>
      <c r="F165"/>
      <c r="H165"/>
      <c r="J165"/>
      <c r="L165"/>
      <c r="M165"/>
      <c r="N165"/>
      <c r="O165"/>
      <c r="P165"/>
      <c r="Q165"/>
    </row>
    <row r="166" spans="1:17" s="17" customFormat="1" x14ac:dyDescent="0.2">
      <c r="A166"/>
      <c r="B166"/>
      <c r="D166"/>
      <c r="F166"/>
      <c r="H166"/>
      <c r="J166"/>
      <c r="L166"/>
      <c r="M166"/>
      <c r="N166"/>
      <c r="O166"/>
      <c r="P166"/>
      <c r="Q166"/>
    </row>
    <row r="167" spans="1:17" s="17" customFormat="1" x14ac:dyDescent="0.2">
      <c r="A167"/>
      <c r="B167"/>
      <c r="D167"/>
      <c r="F167"/>
      <c r="H167"/>
      <c r="J167"/>
      <c r="L167"/>
      <c r="M167"/>
      <c r="N167"/>
      <c r="O167"/>
      <c r="P167"/>
      <c r="Q167"/>
    </row>
    <row r="168" spans="1:17" s="17" customFormat="1" x14ac:dyDescent="0.2">
      <c r="A168"/>
      <c r="B168"/>
      <c r="D168"/>
      <c r="F168"/>
      <c r="H168"/>
      <c r="J168"/>
      <c r="L168"/>
      <c r="M168"/>
      <c r="N168"/>
      <c r="O168"/>
      <c r="P168"/>
      <c r="Q168"/>
    </row>
    <row r="169" spans="1:17" s="17" customFormat="1" x14ac:dyDescent="0.2">
      <c r="A169"/>
      <c r="B169"/>
      <c r="D169"/>
      <c r="F169"/>
      <c r="H169"/>
      <c r="J169"/>
      <c r="L169"/>
      <c r="M169"/>
      <c r="N169"/>
      <c r="O169"/>
      <c r="P169"/>
      <c r="Q169"/>
    </row>
    <row r="170" spans="1:17" s="17" customFormat="1" x14ac:dyDescent="0.2">
      <c r="A170"/>
      <c r="B170"/>
      <c r="D170"/>
      <c r="F170"/>
      <c r="H170"/>
      <c r="J170"/>
      <c r="L170"/>
      <c r="M170"/>
      <c r="N170"/>
      <c r="O170"/>
      <c r="P170"/>
      <c r="Q170"/>
    </row>
    <row r="171" spans="1:17" s="17" customFormat="1" x14ac:dyDescent="0.2">
      <c r="A171"/>
      <c r="B171"/>
      <c r="D171"/>
      <c r="F171"/>
      <c r="H171"/>
      <c r="J171"/>
      <c r="L171"/>
      <c r="M171"/>
      <c r="N171"/>
      <c r="O171"/>
      <c r="P171"/>
      <c r="Q171"/>
    </row>
    <row r="172" spans="1:17" s="17" customFormat="1" x14ac:dyDescent="0.2">
      <c r="A172"/>
      <c r="B172"/>
      <c r="D172"/>
      <c r="F172"/>
      <c r="H172"/>
      <c r="J172"/>
      <c r="L172"/>
      <c r="M172"/>
      <c r="N172"/>
      <c r="O172"/>
      <c r="P172"/>
      <c r="Q172"/>
    </row>
    <row r="173" spans="1:17" s="17" customFormat="1" x14ac:dyDescent="0.2">
      <c r="A173"/>
      <c r="B173"/>
      <c r="D173"/>
      <c r="F173"/>
      <c r="H173"/>
      <c r="J173"/>
      <c r="L173"/>
      <c r="M173"/>
      <c r="N173"/>
      <c r="O173"/>
      <c r="P173"/>
      <c r="Q173"/>
    </row>
    <row r="174" spans="1:17" s="17" customFormat="1" x14ac:dyDescent="0.2">
      <c r="A174"/>
      <c r="B174"/>
      <c r="D174"/>
      <c r="F174"/>
      <c r="H174"/>
      <c r="J174"/>
      <c r="L174"/>
      <c r="M174"/>
      <c r="N174"/>
      <c r="O174"/>
      <c r="P174"/>
      <c r="Q174"/>
    </row>
    <row r="175" spans="1:17" s="17" customFormat="1" x14ac:dyDescent="0.2">
      <c r="A175"/>
      <c r="B175"/>
      <c r="D175"/>
      <c r="F175"/>
      <c r="H175"/>
      <c r="J175"/>
      <c r="L175"/>
      <c r="M175"/>
      <c r="N175"/>
      <c r="O175"/>
      <c r="P175"/>
      <c r="Q175"/>
    </row>
    <row r="176" spans="1:17" s="17" customFormat="1" x14ac:dyDescent="0.2">
      <c r="A176"/>
      <c r="B176"/>
      <c r="D176"/>
      <c r="F176"/>
      <c r="H176"/>
      <c r="J176"/>
      <c r="L176"/>
      <c r="M176"/>
      <c r="N176"/>
      <c r="O176"/>
      <c r="P176"/>
      <c r="Q176"/>
    </row>
    <row r="177" spans="1:17" s="17" customFormat="1" x14ac:dyDescent="0.2">
      <c r="A177"/>
      <c r="B177"/>
      <c r="D177"/>
      <c r="F177"/>
      <c r="H177"/>
      <c r="J177"/>
      <c r="L177"/>
      <c r="M177"/>
      <c r="N177"/>
      <c r="O177"/>
      <c r="P177"/>
      <c r="Q177"/>
    </row>
    <row r="178" spans="1:17" s="17" customFormat="1" x14ac:dyDescent="0.2">
      <c r="A178"/>
      <c r="B178"/>
      <c r="D178"/>
      <c r="F178"/>
      <c r="H178"/>
      <c r="J178"/>
      <c r="L178"/>
      <c r="M178"/>
      <c r="N178"/>
      <c r="O178"/>
      <c r="P178"/>
      <c r="Q178"/>
    </row>
    <row r="179" spans="1:17" s="17" customFormat="1" x14ac:dyDescent="0.2">
      <c r="A179"/>
      <c r="B179"/>
      <c r="D179"/>
      <c r="F179"/>
      <c r="H179"/>
      <c r="J179"/>
      <c r="L179"/>
      <c r="M179"/>
      <c r="N179"/>
      <c r="O179"/>
      <c r="P179"/>
      <c r="Q179"/>
    </row>
    <row r="180" spans="1:17" s="17" customFormat="1" x14ac:dyDescent="0.2">
      <c r="A180"/>
      <c r="B180"/>
      <c r="D180"/>
      <c r="F180"/>
      <c r="H180"/>
      <c r="J180"/>
      <c r="L180"/>
      <c r="M180"/>
      <c r="N180"/>
      <c r="O180"/>
      <c r="P180"/>
      <c r="Q180"/>
    </row>
    <row r="181" spans="1:17" s="17" customFormat="1" x14ac:dyDescent="0.2">
      <c r="A181"/>
      <c r="B181"/>
      <c r="D181"/>
      <c r="F181"/>
      <c r="H181"/>
      <c r="J181"/>
      <c r="L181"/>
      <c r="M181"/>
      <c r="N181"/>
      <c r="O181"/>
      <c r="P181"/>
      <c r="Q181"/>
    </row>
    <row r="182" spans="1:17" s="17" customFormat="1" x14ac:dyDescent="0.2">
      <c r="A182"/>
      <c r="B182"/>
      <c r="D182"/>
      <c r="F182"/>
      <c r="H182"/>
      <c r="J182"/>
      <c r="L182"/>
      <c r="M182"/>
      <c r="N182"/>
      <c r="O182"/>
      <c r="P182"/>
      <c r="Q182"/>
    </row>
    <row r="183" spans="1:17" s="17" customFormat="1" x14ac:dyDescent="0.2">
      <c r="A183"/>
      <c r="B183"/>
      <c r="D183"/>
      <c r="F183"/>
      <c r="H183"/>
      <c r="J183"/>
      <c r="L183"/>
      <c r="M183"/>
      <c r="N183"/>
      <c r="O183"/>
      <c r="P183"/>
      <c r="Q183"/>
    </row>
    <row r="184" spans="1:17" s="17" customFormat="1" x14ac:dyDescent="0.2">
      <c r="A184"/>
      <c r="B184"/>
      <c r="D184"/>
      <c r="F184"/>
      <c r="H184"/>
      <c r="J184"/>
      <c r="L184"/>
      <c r="M184"/>
      <c r="N184"/>
      <c r="O184"/>
      <c r="P184"/>
      <c r="Q184"/>
    </row>
    <row r="185" spans="1:17" s="17" customFormat="1" x14ac:dyDescent="0.2">
      <c r="A185"/>
      <c r="B185"/>
      <c r="D185"/>
      <c r="F185"/>
      <c r="H185"/>
      <c r="J185"/>
      <c r="L185"/>
      <c r="M185"/>
      <c r="N185"/>
      <c r="O185"/>
      <c r="P185"/>
      <c r="Q185"/>
    </row>
    <row r="186" spans="1:17" s="17" customFormat="1" x14ac:dyDescent="0.2">
      <c r="A186"/>
      <c r="B186"/>
      <c r="D186"/>
      <c r="F186"/>
      <c r="H186"/>
      <c r="J186"/>
      <c r="L186"/>
      <c r="M186"/>
      <c r="N186"/>
      <c r="O186"/>
      <c r="P186"/>
      <c r="Q186"/>
    </row>
    <row r="187" spans="1:17" s="17" customFormat="1" x14ac:dyDescent="0.2">
      <c r="A187"/>
      <c r="B187"/>
      <c r="D187"/>
      <c r="F187"/>
      <c r="H187"/>
      <c r="J187"/>
      <c r="L187"/>
      <c r="M187"/>
      <c r="N187"/>
      <c r="O187"/>
      <c r="P187"/>
      <c r="Q187"/>
    </row>
    <row r="188" spans="1:17" s="17" customFormat="1" x14ac:dyDescent="0.2">
      <c r="A188"/>
      <c r="B188"/>
      <c r="D188"/>
      <c r="F188"/>
      <c r="H188"/>
      <c r="J188"/>
      <c r="L188"/>
      <c r="M188"/>
      <c r="N188"/>
      <c r="O188"/>
      <c r="P188"/>
      <c r="Q188"/>
    </row>
    <row r="189" spans="1:17" s="17" customFormat="1" x14ac:dyDescent="0.2">
      <c r="A189"/>
      <c r="B189"/>
      <c r="D189"/>
      <c r="F189"/>
      <c r="H189"/>
      <c r="J189"/>
      <c r="L189"/>
      <c r="M189"/>
      <c r="N189"/>
      <c r="O189"/>
      <c r="P189"/>
      <c r="Q189"/>
    </row>
    <row r="190" spans="1:17" s="17" customFormat="1" x14ac:dyDescent="0.2">
      <c r="A190"/>
      <c r="B190"/>
      <c r="D190"/>
      <c r="F190"/>
      <c r="H190"/>
      <c r="J190"/>
      <c r="L190"/>
      <c r="M190"/>
      <c r="N190"/>
      <c r="O190"/>
      <c r="P190"/>
      <c r="Q190"/>
    </row>
    <row r="191" spans="1:17" s="17" customFormat="1" x14ac:dyDescent="0.2">
      <c r="A191"/>
      <c r="B191"/>
      <c r="D191"/>
      <c r="F191"/>
      <c r="H191"/>
      <c r="J191"/>
      <c r="L191"/>
      <c r="M191"/>
      <c r="N191"/>
      <c r="O191"/>
      <c r="P191"/>
      <c r="Q191"/>
    </row>
    <row r="192" spans="1:17" s="17" customFormat="1" x14ac:dyDescent="0.2">
      <c r="A192"/>
      <c r="B192"/>
      <c r="D192"/>
      <c r="F192"/>
      <c r="H192"/>
      <c r="J192"/>
      <c r="L192"/>
      <c r="M192"/>
      <c r="N192"/>
      <c r="O192"/>
      <c r="P192"/>
      <c r="Q192"/>
    </row>
    <row r="193" spans="1:17" s="17" customFormat="1" x14ac:dyDescent="0.2">
      <c r="A193"/>
      <c r="B193"/>
      <c r="D193"/>
      <c r="F193"/>
      <c r="H193"/>
      <c r="J193"/>
      <c r="L193"/>
      <c r="M193"/>
      <c r="N193"/>
      <c r="O193"/>
      <c r="P193"/>
      <c r="Q193"/>
    </row>
    <row r="194" spans="1:17" s="17" customFormat="1" x14ac:dyDescent="0.2">
      <c r="A194"/>
      <c r="B194"/>
      <c r="D194"/>
      <c r="F194"/>
      <c r="H194"/>
      <c r="J194"/>
      <c r="L194"/>
      <c r="M194"/>
      <c r="N194"/>
      <c r="O194"/>
      <c r="P194"/>
      <c r="Q194"/>
    </row>
    <row r="195" spans="1:17" s="17" customFormat="1" x14ac:dyDescent="0.2">
      <c r="A195"/>
      <c r="B195"/>
      <c r="D195"/>
      <c r="F195"/>
      <c r="H195"/>
      <c r="J195"/>
      <c r="L195"/>
      <c r="M195"/>
      <c r="N195"/>
      <c r="O195"/>
      <c r="P195"/>
      <c r="Q195"/>
    </row>
    <row r="196" spans="1:17" s="17" customFormat="1" x14ac:dyDescent="0.2">
      <c r="A196"/>
      <c r="B196"/>
      <c r="D196"/>
      <c r="F196"/>
      <c r="H196"/>
      <c r="J196"/>
      <c r="L196"/>
      <c r="M196"/>
      <c r="N196"/>
      <c r="O196"/>
      <c r="P196"/>
      <c r="Q196"/>
    </row>
    <row r="197" spans="1:17" s="17" customFormat="1" x14ac:dyDescent="0.2">
      <c r="A197"/>
      <c r="B197"/>
      <c r="D197"/>
      <c r="F197"/>
      <c r="H197"/>
      <c r="J197"/>
      <c r="L197"/>
      <c r="M197"/>
      <c r="N197"/>
      <c r="O197"/>
      <c r="P197"/>
      <c r="Q197"/>
    </row>
    <row r="198" spans="1:17" s="17" customFormat="1" x14ac:dyDescent="0.2">
      <c r="A198"/>
      <c r="B198"/>
      <c r="D198"/>
      <c r="F198"/>
      <c r="H198"/>
      <c r="J198"/>
      <c r="L198"/>
      <c r="M198"/>
      <c r="N198"/>
      <c r="O198"/>
      <c r="P198"/>
      <c r="Q198"/>
    </row>
    <row r="199" spans="1:17" s="17" customFormat="1" x14ac:dyDescent="0.2">
      <c r="A199"/>
      <c r="B199"/>
      <c r="D199"/>
      <c r="F199"/>
      <c r="H199"/>
      <c r="J199"/>
      <c r="L199"/>
      <c r="M199"/>
      <c r="N199"/>
      <c r="O199"/>
      <c r="P199"/>
      <c r="Q199"/>
    </row>
    <row r="200" spans="1:17" s="17" customFormat="1" x14ac:dyDescent="0.2">
      <c r="A200"/>
      <c r="B200"/>
      <c r="D200"/>
      <c r="F200"/>
      <c r="H200"/>
      <c r="J200"/>
      <c r="L200"/>
      <c r="M200"/>
      <c r="N200"/>
      <c r="O200"/>
      <c r="P200"/>
      <c r="Q200"/>
    </row>
    <row r="201" spans="1:17" s="17" customFormat="1" x14ac:dyDescent="0.2">
      <c r="A201"/>
      <c r="B201"/>
      <c r="D201"/>
      <c r="F201"/>
      <c r="H201"/>
      <c r="J201"/>
      <c r="L201"/>
      <c r="M201"/>
      <c r="N201"/>
      <c r="O201"/>
      <c r="P201"/>
      <c r="Q201"/>
    </row>
    <row r="202" spans="1:17" s="17" customFormat="1" x14ac:dyDescent="0.2">
      <c r="A202"/>
      <c r="B202"/>
      <c r="D202"/>
      <c r="F202"/>
      <c r="H202"/>
      <c r="J202"/>
      <c r="L202"/>
      <c r="M202"/>
      <c r="N202"/>
      <c r="O202"/>
      <c r="P202"/>
      <c r="Q202"/>
    </row>
    <row r="203" spans="1:17" s="17" customFormat="1" x14ac:dyDescent="0.2">
      <c r="A203"/>
      <c r="B203"/>
      <c r="D203"/>
      <c r="F203"/>
      <c r="H203"/>
      <c r="J203"/>
      <c r="L203"/>
      <c r="M203"/>
      <c r="N203"/>
      <c r="O203"/>
      <c r="P203"/>
      <c r="Q203"/>
    </row>
    <row r="204" spans="1:17" s="17" customFormat="1" x14ac:dyDescent="0.2">
      <c r="A204"/>
      <c r="B204"/>
      <c r="D204"/>
      <c r="F204"/>
      <c r="H204"/>
      <c r="J204"/>
      <c r="L204"/>
      <c r="M204"/>
      <c r="N204"/>
      <c r="O204"/>
      <c r="P204"/>
      <c r="Q204"/>
    </row>
    <row r="205" spans="1:17" s="17" customFormat="1" x14ac:dyDescent="0.2">
      <c r="A205"/>
      <c r="B205"/>
      <c r="D205"/>
      <c r="F205"/>
      <c r="H205"/>
      <c r="J205"/>
      <c r="L205"/>
      <c r="M205"/>
      <c r="N205"/>
      <c r="O205"/>
      <c r="P205"/>
      <c r="Q205"/>
    </row>
    <row r="206" spans="1:17" s="17" customFormat="1" x14ac:dyDescent="0.2">
      <c r="A206"/>
      <c r="B206"/>
      <c r="D206"/>
      <c r="F206"/>
      <c r="H206"/>
      <c r="J206"/>
      <c r="L206"/>
      <c r="M206"/>
      <c r="N206"/>
      <c r="O206"/>
      <c r="P206"/>
      <c r="Q206"/>
    </row>
    <row r="207" spans="1:17" s="17" customFormat="1" x14ac:dyDescent="0.2">
      <c r="A207"/>
      <c r="B207"/>
      <c r="D207"/>
      <c r="F207"/>
      <c r="H207"/>
      <c r="J207"/>
      <c r="L207"/>
      <c r="M207"/>
      <c r="N207"/>
      <c r="O207"/>
      <c r="P207"/>
      <c r="Q207"/>
    </row>
    <row r="208" spans="1:17" s="17" customFormat="1" x14ac:dyDescent="0.2">
      <c r="A208"/>
      <c r="B208"/>
      <c r="D208"/>
      <c r="F208"/>
      <c r="H208"/>
      <c r="J208"/>
      <c r="L208"/>
      <c r="M208"/>
      <c r="N208"/>
      <c r="O208"/>
      <c r="P208"/>
      <c r="Q208"/>
    </row>
    <row r="209" spans="1:17" s="17" customFormat="1" x14ac:dyDescent="0.2">
      <c r="A209"/>
      <c r="B209"/>
      <c r="D209"/>
      <c r="F209"/>
      <c r="H209"/>
      <c r="J209"/>
      <c r="L209"/>
      <c r="M209"/>
      <c r="N209"/>
      <c r="O209"/>
      <c r="P209"/>
      <c r="Q209"/>
    </row>
    <row r="210" spans="1:17" s="17" customFormat="1" x14ac:dyDescent="0.2">
      <c r="A210"/>
      <c r="B210"/>
      <c r="D210"/>
      <c r="F210"/>
      <c r="H210"/>
      <c r="J210"/>
      <c r="L210"/>
      <c r="M210"/>
      <c r="N210"/>
      <c r="O210"/>
      <c r="P210"/>
      <c r="Q210"/>
    </row>
    <row r="211" spans="1:17" s="17" customFormat="1" x14ac:dyDescent="0.2">
      <c r="A211"/>
      <c r="B211"/>
      <c r="D211"/>
      <c r="F211"/>
      <c r="H211"/>
      <c r="J211"/>
      <c r="L211"/>
      <c r="M211"/>
      <c r="N211"/>
      <c r="O211"/>
      <c r="P211"/>
      <c r="Q211"/>
    </row>
    <row r="212" spans="1:17" s="17" customFormat="1" x14ac:dyDescent="0.2">
      <c r="A212"/>
      <c r="B212"/>
      <c r="D212"/>
      <c r="F212"/>
      <c r="H212"/>
      <c r="J212"/>
      <c r="L212"/>
      <c r="M212"/>
      <c r="N212"/>
      <c r="O212"/>
      <c r="P212"/>
      <c r="Q212"/>
    </row>
    <row r="213" spans="1:17" s="17" customFormat="1" x14ac:dyDescent="0.2">
      <c r="A213"/>
      <c r="B213"/>
      <c r="D213"/>
      <c r="F213"/>
      <c r="H213"/>
      <c r="J213"/>
      <c r="L213"/>
      <c r="M213"/>
      <c r="N213"/>
      <c r="O213"/>
      <c r="P213"/>
      <c r="Q213"/>
    </row>
    <row r="214" spans="1:17" s="17" customFormat="1" x14ac:dyDescent="0.2">
      <c r="A214"/>
      <c r="B214"/>
      <c r="D214"/>
      <c r="F214"/>
      <c r="H214"/>
      <c r="J214"/>
      <c r="L214"/>
      <c r="M214"/>
      <c r="N214"/>
      <c r="O214"/>
      <c r="P214"/>
      <c r="Q214"/>
    </row>
    <row r="215" spans="1:17" s="17" customFormat="1" x14ac:dyDescent="0.2">
      <c r="A215"/>
      <c r="B215"/>
      <c r="D215"/>
      <c r="F215"/>
      <c r="H215"/>
      <c r="J215"/>
      <c r="L215"/>
      <c r="M215"/>
      <c r="N215"/>
      <c r="O215"/>
      <c r="P215"/>
      <c r="Q215"/>
    </row>
    <row r="216" spans="1:17" s="17" customFormat="1" x14ac:dyDescent="0.2">
      <c r="A216"/>
      <c r="B216"/>
      <c r="D216"/>
      <c r="F216"/>
      <c r="H216"/>
      <c r="J216"/>
      <c r="L216"/>
      <c r="M216"/>
      <c r="N216"/>
      <c r="O216"/>
      <c r="P216"/>
      <c r="Q216"/>
    </row>
    <row r="217" spans="1:17" s="17" customFormat="1" x14ac:dyDescent="0.2">
      <c r="A217"/>
      <c r="B217"/>
      <c r="D217"/>
      <c r="F217"/>
      <c r="H217"/>
      <c r="J217"/>
      <c r="L217"/>
      <c r="M217"/>
      <c r="N217"/>
      <c r="O217"/>
      <c r="P217"/>
      <c r="Q217"/>
    </row>
    <row r="218" spans="1:17" s="17" customFormat="1" x14ac:dyDescent="0.2">
      <c r="A218"/>
      <c r="B218"/>
      <c r="D218"/>
      <c r="F218"/>
      <c r="H218"/>
      <c r="J218"/>
      <c r="L218"/>
      <c r="M218"/>
      <c r="N218"/>
      <c r="O218"/>
      <c r="P218"/>
      <c r="Q218"/>
    </row>
    <row r="219" spans="1:17" s="17" customFormat="1" x14ac:dyDescent="0.2">
      <c r="A219"/>
      <c r="B219"/>
      <c r="D219"/>
      <c r="F219"/>
      <c r="H219"/>
      <c r="J219"/>
      <c r="L219"/>
      <c r="M219"/>
      <c r="N219"/>
      <c r="O219"/>
      <c r="P219"/>
      <c r="Q219"/>
    </row>
    <row r="220" spans="1:17" s="17" customFormat="1" x14ac:dyDescent="0.2">
      <c r="A220"/>
      <c r="B220"/>
      <c r="D220"/>
      <c r="F220"/>
      <c r="H220"/>
      <c r="J220"/>
      <c r="L220"/>
      <c r="M220"/>
      <c r="N220"/>
      <c r="O220"/>
      <c r="P220"/>
      <c r="Q220"/>
    </row>
    <row r="221" spans="1:17" s="17" customFormat="1" x14ac:dyDescent="0.2">
      <c r="A221"/>
      <c r="B221"/>
      <c r="D221"/>
      <c r="F221"/>
      <c r="H221"/>
      <c r="J221"/>
      <c r="L221"/>
      <c r="M221"/>
      <c r="N221"/>
      <c r="O221"/>
      <c r="P221"/>
      <c r="Q221"/>
    </row>
    <row r="222" spans="1:17" s="17" customFormat="1" x14ac:dyDescent="0.2">
      <c r="A222"/>
      <c r="B222"/>
      <c r="D222"/>
      <c r="F222"/>
      <c r="H222"/>
      <c r="J222"/>
      <c r="L222"/>
      <c r="M222"/>
      <c r="N222"/>
      <c r="O222"/>
      <c r="P222"/>
      <c r="Q222"/>
    </row>
    <row r="223" spans="1:17" s="17" customFormat="1" x14ac:dyDescent="0.2">
      <c r="A223"/>
      <c r="B223"/>
      <c r="D223"/>
      <c r="F223"/>
      <c r="H223"/>
      <c r="J223"/>
      <c r="L223"/>
      <c r="M223"/>
      <c r="N223"/>
      <c r="O223"/>
      <c r="P223"/>
      <c r="Q223"/>
    </row>
    <row r="224" spans="1:17" s="17" customFormat="1" x14ac:dyDescent="0.2">
      <c r="A224"/>
      <c r="B224"/>
      <c r="D224"/>
      <c r="F224"/>
      <c r="H224"/>
      <c r="J224"/>
      <c r="L224"/>
      <c r="M224"/>
      <c r="N224"/>
      <c r="O224"/>
      <c r="P224"/>
      <c r="Q224"/>
    </row>
    <row r="225" spans="1:17" s="17" customFormat="1" x14ac:dyDescent="0.2">
      <c r="A225"/>
      <c r="B225"/>
      <c r="D225"/>
      <c r="F225"/>
      <c r="H225"/>
      <c r="J225"/>
      <c r="L225"/>
      <c r="M225"/>
      <c r="N225"/>
      <c r="O225"/>
      <c r="P225"/>
      <c r="Q225"/>
    </row>
    <row r="226" spans="1:17" s="17" customFormat="1" x14ac:dyDescent="0.2">
      <c r="A226"/>
      <c r="B226"/>
      <c r="D226"/>
      <c r="F226"/>
      <c r="H226"/>
      <c r="J226"/>
      <c r="L226"/>
      <c r="M226"/>
      <c r="N226"/>
      <c r="O226"/>
      <c r="P226"/>
      <c r="Q226"/>
    </row>
    <row r="227" spans="1:17" s="17" customFormat="1" x14ac:dyDescent="0.2">
      <c r="A227"/>
      <c r="B227"/>
      <c r="D227"/>
      <c r="F227"/>
      <c r="H227"/>
      <c r="J227"/>
      <c r="L227"/>
      <c r="M227"/>
      <c r="N227"/>
      <c r="O227"/>
      <c r="P227"/>
      <c r="Q227"/>
    </row>
    <row r="228" spans="1:17" s="17" customFormat="1" x14ac:dyDescent="0.2">
      <c r="A228"/>
      <c r="B228"/>
      <c r="D228"/>
      <c r="F228"/>
      <c r="H228"/>
      <c r="J228"/>
      <c r="L228"/>
      <c r="M228"/>
      <c r="N228"/>
      <c r="O228"/>
      <c r="P228"/>
      <c r="Q228"/>
    </row>
    <row r="229" spans="1:17" s="17" customFormat="1" x14ac:dyDescent="0.2">
      <c r="A229"/>
      <c r="B229"/>
      <c r="D229"/>
      <c r="F229"/>
      <c r="H229"/>
      <c r="J229"/>
      <c r="L229"/>
      <c r="M229"/>
      <c r="N229"/>
      <c r="O229"/>
      <c r="P229"/>
      <c r="Q229"/>
    </row>
    <row r="230" spans="1:17" s="17" customFormat="1" x14ac:dyDescent="0.2">
      <c r="A230"/>
      <c r="B230"/>
      <c r="D230"/>
      <c r="F230"/>
      <c r="H230"/>
      <c r="J230"/>
      <c r="L230"/>
      <c r="M230"/>
      <c r="N230"/>
      <c r="O230"/>
      <c r="P230"/>
      <c r="Q230"/>
    </row>
    <row r="231" spans="1:17" s="17" customFormat="1" x14ac:dyDescent="0.2">
      <c r="A231"/>
      <c r="B231"/>
      <c r="D231"/>
      <c r="F231"/>
      <c r="H231"/>
      <c r="J231"/>
      <c r="L231"/>
      <c r="M231"/>
      <c r="N231"/>
      <c r="O231"/>
      <c r="P231"/>
      <c r="Q231"/>
    </row>
    <row r="232" spans="1:17" s="17" customFormat="1" x14ac:dyDescent="0.2">
      <c r="A232"/>
      <c r="B232"/>
      <c r="D232"/>
      <c r="F232"/>
      <c r="H232"/>
      <c r="J232"/>
      <c r="L232"/>
      <c r="M232"/>
      <c r="N232"/>
      <c r="O232"/>
      <c r="P232"/>
      <c r="Q232"/>
    </row>
    <row r="233" spans="1:17" s="17" customFormat="1" x14ac:dyDescent="0.2">
      <c r="A233"/>
      <c r="B233"/>
      <c r="D233"/>
      <c r="F233"/>
      <c r="H233"/>
      <c r="J233"/>
      <c r="L233"/>
      <c r="M233"/>
      <c r="N233"/>
      <c r="O233"/>
      <c r="P233"/>
      <c r="Q233"/>
    </row>
    <row r="234" spans="1:17" s="17" customFormat="1" x14ac:dyDescent="0.2">
      <c r="A234"/>
      <c r="B234"/>
      <c r="D234"/>
      <c r="F234"/>
      <c r="H234"/>
      <c r="J234"/>
      <c r="L234"/>
      <c r="M234"/>
      <c r="N234"/>
      <c r="O234"/>
      <c r="P234"/>
      <c r="Q234"/>
    </row>
  </sheetData>
  <mergeCells count="28">
    <mergeCell ref="C109:L109"/>
    <mergeCell ref="C110:L110"/>
    <mergeCell ref="C111:L111"/>
    <mergeCell ref="C80:L80"/>
    <mergeCell ref="C91:L91"/>
    <mergeCell ref="C95:L95"/>
    <mergeCell ref="C99:L99"/>
    <mergeCell ref="C101:L101"/>
    <mergeCell ref="C102:L102"/>
    <mergeCell ref="C79:L79"/>
    <mergeCell ref="C9:L9"/>
    <mergeCell ref="C10:L10"/>
    <mergeCell ref="C16:L16"/>
    <mergeCell ref="C24:L24"/>
    <mergeCell ref="C39:L39"/>
    <mergeCell ref="C40:L40"/>
    <mergeCell ref="C46:L46"/>
    <mergeCell ref="C53:L53"/>
    <mergeCell ref="C66:L66"/>
    <mergeCell ref="C67:L67"/>
    <mergeCell ref="C73:L73"/>
    <mergeCell ref="A1:L1"/>
    <mergeCell ref="A2:A4"/>
    <mergeCell ref="C2:D2"/>
    <mergeCell ref="E2:F2"/>
    <mergeCell ref="G2:H2"/>
    <mergeCell ref="I2:J2"/>
    <mergeCell ref="K2:L2"/>
  </mergeCells>
  <conditionalFormatting sqref="A10 M50:M51">
    <cfRule type="cellIs" dxfId="73" priority="1" operator="notEqual">
      <formula>#REF!</formula>
    </cfRule>
    <cfRule type="cellIs" dxfId="72" priority="2" operator="greaterThan">
      <formula>#REF!</formula>
    </cfRule>
  </conditionalFormatting>
  <conditionalFormatting sqref="A16">
    <cfRule type="cellIs" dxfId="71" priority="72" operator="greaterThan">
      <formula>#REF!</formula>
    </cfRule>
    <cfRule type="cellIs" dxfId="70" priority="71" operator="notEqual">
      <formula>#REF!</formula>
    </cfRule>
  </conditionalFormatting>
  <conditionalFormatting sqref="A24 M77 M106:M108">
    <cfRule type="cellIs" dxfId="69" priority="56" operator="greaterThan">
      <formula>#REF!</formula>
    </cfRule>
    <cfRule type="cellIs" dxfId="68" priority="55" operator="notEqual">
      <formula>#REF!</formula>
    </cfRule>
  </conditionalFormatting>
  <conditionalFormatting sqref="A39">
    <cfRule type="cellIs" dxfId="67" priority="70" operator="greaterThan">
      <formula>#REF!</formula>
    </cfRule>
    <cfRule type="cellIs" dxfId="66" priority="69" operator="notEqual">
      <formula>#REF!</formula>
    </cfRule>
  </conditionalFormatting>
  <conditionalFormatting sqref="A45">
    <cfRule type="cellIs" dxfId="65" priority="67" operator="notEqual">
      <formula>#REF!</formula>
    </cfRule>
    <cfRule type="cellIs" dxfId="64" priority="68" operator="greaterThan">
      <formula>#REF!</formula>
    </cfRule>
  </conditionalFormatting>
  <conditionalFormatting sqref="A52">
    <cfRule type="cellIs" dxfId="63" priority="66" operator="greaterThan">
      <formula>#REF!</formula>
    </cfRule>
    <cfRule type="cellIs" dxfId="62" priority="65" operator="notEqual">
      <formula>#REF!</formula>
    </cfRule>
  </conditionalFormatting>
  <conditionalFormatting sqref="A66">
    <cfRule type="cellIs" dxfId="61" priority="63" operator="notEqual">
      <formula>#REF!</formula>
    </cfRule>
    <cfRule type="cellIs" dxfId="60" priority="64" operator="greaterThan">
      <formula>#REF!</formula>
    </cfRule>
  </conditionalFormatting>
  <conditionalFormatting sqref="A72">
    <cfRule type="cellIs" dxfId="59" priority="62" operator="greaterThan">
      <formula>#REF!</formula>
    </cfRule>
    <cfRule type="cellIs" dxfId="58" priority="61" operator="notEqual">
      <formula>#REF!</formula>
    </cfRule>
  </conditionalFormatting>
  <conditionalFormatting sqref="A79">
    <cfRule type="cellIs" dxfId="57" priority="21" operator="greaterThan">
      <formula>#REF!</formula>
    </cfRule>
    <cfRule type="cellIs" dxfId="56" priority="20" operator="notEqual">
      <formula>#REF!</formula>
    </cfRule>
  </conditionalFormatting>
  <conditionalFormatting sqref="A94">
    <cfRule type="cellIs" dxfId="55" priority="18" operator="notEqual">
      <formula>#REF!</formula>
    </cfRule>
    <cfRule type="cellIs" dxfId="54" priority="19" operator="greaterThan">
      <formula>#REF!</formula>
    </cfRule>
  </conditionalFormatting>
  <conditionalFormatting sqref="A101">
    <cfRule type="cellIs" dxfId="53" priority="17" operator="greaterThan">
      <formula>#REF!</formula>
    </cfRule>
    <cfRule type="cellIs" dxfId="52" priority="16" operator="notEqual">
      <formula>#REF!</formula>
    </cfRule>
  </conditionalFormatting>
  <conditionalFormatting sqref="A110">
    <cfRule type="cellIs" dxfId="51" priority="15" operator="greaterThan">
      <formula>#REF!</formula>
    </cfRule>
    <cfRule type="cellIs" dxfId="50" priority="14" operator="notEqual">
      <formula>#REF!</formula>
    </cfRule>
  </conditionalFormatting>
  <conditionalFormatting sqref="E11:L11">
    <cfRule type="cellIs" dxfId="49" priority="3" operator="greaterThan">
      <formula>#REF!</formula>
    </cfRule>
  </conditionalFormatting>
  <conditionalFormatting sqref="E25:L28">
    <cfRule type="cellIs" dxfId="48" priority="11" operator="greaterThan">
      <formula>#REF!</formula>
    </cfRule>
  </conditionalFormatting>
  <conditionalFormatting sqref="E41:L41">
    <cfRule type="cellIs" dxfId="47" priority="10" operator="greaterThan">
      <formula>#REF!</formula>
    </cfRule>
  </conditionalFormatting>
  <conditionalFormatting sqref="E47:L47">
    <cfRule type="cellIs" dxfId="46" priority="9" operator="greaterThan">
      <formula>#REF!</formula>
    </cfRule>
  </conditionalFormatting>
  <conditionalFormatting sqref="E54:L54">
    <cfRule type="cellIs" dxfId="45" priority="8" operator="greaterThan">
      <formula>#REF!</formula>
    </cfRule>
  </conditionalFormatting>
  <conditionalFormatting sqref="E68:L68">
    <cfRule type="cellIs" dxfId="44" priority="7" operator="greaterThan">
      <formula>#REF!</formula>
    </cfRule>
  </conditionalFormatting>
  <conditionalFormatting sqref="E74:L74">
    <cfRule type="cellIs" dxfId="43" priority="6" operator="greaterThan">
      <formula>#REF!</formula>
    </cfRule>
  </conditionalFormatting>
  <conditionalFormatting sqref="E81:L81">
    <cfRule type="cellIs" dxfId="42" priority="5" operator="greaterThan">
      <formula>#REF!</formula>
    </cfRule>
  </conditionalFormatting>
  <conditionalFormatting sqref="E96:L96">
    <cfRule type="cellIs" dxfId="41" priority="24" operator="greaterThan">
      <formula>#REF!</formula>
    </cfRule>
  </conditionalFormatting>
  <conditionalFormatting sqref="E103:L103">
    <cfRule type="cellIs" dxfId="40" priority="23" operator="greaterThan">
      <formula>#REF!</formula>
    </cfRule>
  </conditionalFormatting>
  <conditionalFormatting sqref="E112:L112">
    <cfRule type="cellIs" dxfId="39" priority="13" operator="greaterThan">
      <formula>#REF!</formula>
    </cfRule>
  </conditionalFormatting>
  <conditionalFormatting sqref="E12:M13">
    <cfRule type="cellIs" dxfId="38" priority="49" operator="greaterThan">
      <formula>#REF!</formula>
    </cfRule>
  </conditionalFormatting>
  <conditionalFormatting sqref="E17:M20">
    <cfRule type="cellIs" dxfId="37" priority="48" operator="greaterThan">
      <formula>#REF!</formula>
    </cfRule>
  </conditionalFormatting>
  <conditionalFormatting sqref="E42:M43">
    <cfRule type="cellIs" dxfId="36" priority="54" operator="greaterThan">
      <formula>#REF!</formula>
    </cfRule>
  </conditionalFormatting>
  <conditionalFormatting sqref="E48:M49">
    <cfRule type="cellIs" dxfId="35" priority="53" operator="greaterThan">
      <formula>#REF!</formula>
    </cfRule>
  </conditionalFormatting>
  <conditionalFormatting sqref="E69:M70">
    <cfRule type="cellIs" dxfId="34" priority="73" operator="greaterThan">
      <formula>#REF!</formula>
    </cfRule>
  </conditionalFormatting>
  <conditionalFormatting sqref="E75:M76">
    <cfRule type="cellIs" dxfId="33" priority="52" operator="greaterThan">
      <formula>#REF!</formula>
    </cfRule>
  </conditionalFormatting>
  <conditionalFormatting sqref="E97:M98">
    <cfRule type="cellIs" dxfId="32" priority="51" operator="greaterThan">
      <formula>#REF!</formula>
    </cfRule>
  </conditionalFormatting>
  <conditionalFormatting sqref="E104:M105">
    <cfRule type="cellIs" dxfId="31" priority="50" operator="greaterThan">
      <formula>#REF!</formula>
    </cfRule>
  </conditionalFormatting>
  <conditionalFormatting sqref="K41:K43">
    <cfRule type="cellIs" dxfId="30" priority="47" operator="notEqual">
      <formula>#REF!</formula>
    </cfRule>
  </conditionalFormatting>
  <conditionalFormatting sqref="K47:K49">
    <cfRule type="cellIs" dxfId="29" priority="46" operator="notEqual">
      <formula>#REF!</formula>
    </cfRule>
  </conditionalFormatting>
  <conditionalFormatting sqref="K68:K70">
    <cfRule type="cellIs" dxfId="28" priority="45" operator="notEqual">
      <formula>#REF!</formula>
    </cfRule>
  </conditionalFormatting>
  <conditionalFormatting sqref="K74:K76">
    <cfRule type="cellIs" dxfId="27" priority="44" operator="notEqual">
      <formula>#REF!</formula>
    </cfRule>
  </conditionalFormatting>
  <conditionalFormatting sqref="K96:K98">
    <cfRule type="cellIs" dxfId="26" priority="43" operator="notEqual">
      <formula>#REF!</formula>
    </cfRule>
  </conditionalFormatting>
  <conditionalFormatting sqref="K103:K105">
    <cfRule type="cellIs" dxfId="25" priority="42" operator="notEqual">
      <formula>#REF!</formula>
    </cfRule>
  </conditionalFormatting>
  <conditionalFormatting sqref="K11:L11">
    <cfRule type="cellIs" dxfId="24" priority="4" operator="notEqual">
      <formula>#REF!</formula>
    </cfRule>
  </conditionalFormatting>
  <conditionalFormatting sqref="K25:L28">
    <cfRule type="cellIs" dxfId="23" priority="41" operator="notEqual">
      <formula>#REF!</formula>
    </cfRule>
  </conditionalFormatting>
  <conditionalFormatting sqref="K54:L54">
    <cfRule type="cellIs" dxfId="22" priority="38" operator="notEqual">
      <formula>#REF!</formula>
    </cfRule>
  </conditionalFormatting>
  <conditionalFormatting sqref="K81:L81">
    <cfRule type="cellIs" dxfId="21" priority="35" operator="notEqual">
      <formula>#REF!</formula>
    </cfRule>
  </conditionalFormatting>
  <conditionalFormatting sqref="K112:L112">
    <cfRule type="cellIs" dxfId="20" priority="32" operator="notEqual">
      <formula>#REF!</formula>
    </cfRule>
  </conditionalFormatting>
  <conditionalFormatting sqref="K12:M13">
    <cfRule type="cellIs" dxfId="19" priority="58" operator="notEqual">
      <formula>#REF!</formula>
    </cfRule>
  </conditionalFormatting>
  <conditionalFormatting sqref="K17:M20">
    <cfRule type="cellIs" dxfId="18" priority="57" operator="notEqual">
      <formula>#REF!</formula>
    </cfRule>
  </conditionalFormatting>
  <conditionalFormatting sqref="L41">
    <cfRule type="cellIs" dxfId="17" priority="40" operator="notEqual">
      <formula>#REF!</formula>
    </cfRule>
  </conditionalFormatting>
  <conditionalFormatting sqref="L47">
    <cfRule type="cellIs" dxfId="16" priority="39" operator="notEqual">
      <formula>#REF!</formula>
    </cfRule>
  </conditionalFormatting>
  <conditionalFormatting sqref="L68">
    <cfRule type="cellIs" dxfId="15" priority="37" operator="notEqual">
      <formula>#REF!</formula>
    </cfRule>
  </conditionalFormatting>
  <conditionalFormatting sqref="L74">
    <cfRule type="cellIs" dxfId="14" priority="36" operator="notEqual">
      <formula>#REF!</formula>
    </cfRule>
  </conditionalFormatting>
  <conditionalFormatting sqref="L96">
    <cfRule type="cellIs" dxfId="13" priority="34" operator="notEqual">
      <formula>#REF!</formula>
    </cfRule>
  </conditionalFormatting>
  <conditionalFormatting sqref="L103">
    <cfRule type="cellIs" dxfId="12" priority="33" operator="notEqual">
      <formula>#REF!</formula>
    </cfRule>
  </conditionalFormatting>
  <conditionalFormatting sqref="L42:M43">
    <cfRule type="cellIs" dxfId="11" priority="83" operator="notEqual">
      <formula>#REF!</formula>
    </cfRule>
  </conditionalFormatting>
  <conditionalFormatting sqref="L48:M49">
    <cfRule type="cellIs" dxfId="10" priority="82" operator="notEqual">
      <formula>#REF!</formula>
    </cfRule>
  </conditionalFormatting>
  <conditionalFormatting sqref="L69:M70 M71">
    <cfRule type="cellIs" dxfId="9" priority="80" operator="notEqual">
      <formula>#REF!</formula>
    </cfRule>
  </conditionalFormatting>
  <conditionalFormatting sqref="L75:M76">
    <cfRule type="cellIs" dxfId="8" priority="79" operator="notEqual">
      <formula>#REF!</formula>
    </cfRule>
  </conditionalFormatting>
  <conditionalFormatting sqref="L97:M98 M100">
    <cfRule type="cellIs" dxfId="7" priority="77" operator="notEqual">
      <formula>#REF!</formula>
    </cfRule>
  </conditionalFormatting>
  <conditionalFormatting sqref="L104:M105">
    <cfRule type="cellIs" dxfId="6" priority="76" operator="notEqual">
      <formula>#REF!</formula>
    </cfRule>
  </conditionalFormatting>
  <conditionalFormatting sqref="M14">
    <cfRule type="cellIs" dxfId="5" priority="85" operator="greaterThan">
      <formula>#REF!</formula>
    </cfRule>
    <cfRule type="cellIs" dxfId="4" priority="84" operator="notEqual">
      <formula>#REF!</formula>
    </cfRule>
  </conditionalFormatting>
  <conditionalFormatting sqref="M44">
    <cfRule type="cellIs" dxfId="3" priority="75" operator="greaterThan">
      <formula>#REF!</formula>
    </cfRule>
    <cfRule type="cellIs" dxfId="2" priority="74" operator="notEqual">
      <formula>#REF!</formula>
    </cfRule>
  </conditionalFormatting>
  <conditionalFormatting sqref="M71">
    <cfRule type="cellIs" dxfId="1" priority="81" operator="greaterThan">
      <formula>#REF!</formula>
    </cfRule>
  </conditionalFormatting>
  <conditionalFormatting sqref="M100">
    <cfRule type="cellIs" dxfId="0" priority="78" operator="greaterThan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COMPTE COPRO - 2020</vt:lpstr>
      <vt:lpstr>COMPTE COPRO - 2021</vt:lpstr>
      <vt:lpstr>COMPTE COPRO - 2022</vt:lpstr>
      <vt:lpstr>COMPTE COPRO - 2023</vt:lpstr>
      <vt:lpstr>COMPTE COPRO - 2024</vt:lpstr>
      <vt:lpstr>COMPTE COPRO - 2025</vt:lpstr>
      <vt:lpstr>COMPTE COPRO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Funari</dc:creator>
  <cp:lastModifiedBy>Frédéric Pieters</cp:lastModifiedBy>
  <dcterms:created xsi:type="dcterms:W3CDTF">2021-03-06T10:12:35Z</dcterms:created>
  <dcterms:modified xsi:type="dcterms:W3CDTF">2026-10-04T08:48:40Z</dcterms:modified>
</cp:coreProperties>
</file>